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84" activeTab="0"/>
  </bookViews>
  <sheets>
    <sheet name="2022-2023" sheetId="1" r:id="rId1"/>
    <sheet name="2023-2024" sheetId="2" r:id="rId2"/>
    <sheet name="2024-2025" sheetId="3" r:id="rId3"/>
    <sheet name="2025-2026" sheetId="4" r:id="rId4"/>
  </sheets>
  <definedNames>
    <definedName name="_xlnm.Print_Area" localSheetId="0">'2022-2023'!$A$1:$I$56</definedName>
    <definedName name="_xlnm.Print_Area" localSheetId="1">'2023-2024'!$M$6:$T$48</definedName>
    <definedName name="_xlnm.Print_Area" localSheetId="2">'2024-2025'!$M$5:$M$52</definedName>
    <definedName name="_xlnm.Print_Area" localSheetId="3">'2025-2026'!$M$5:$T$48</definedName>
  </definedNames>
  <calcPr fullCalcOnLoad="1"/>
</workbook>
</file>

<file path=xl/comments1.xml><?xml version="1.0" encoding="utf-8"?>
<comments xmlns="http://schemas.openxmlformats.org/spreadsheetml/2006/main">
  <authors>
    <author>hector</author>
  </authors>
  <commentList>
    <comment ref="C4" authorId="0">
      <text>
        <r>
          <rPr>
            <b/>
            <sz val="9"/>
            <rFont val="Tahoma"/>
            <family val="2"/>
          </rPr>
          <t>Entro: 17.oct 17:45 hs
Salio: 19.oct 19:00 hs</t>
        </r>
      </text>
    </comment>
    <comment ref="C50" authorId="0">
      <text>
        <r>
          <rPr>
            <b/>
            <sz val="9"/>
            <rFont val="Tahoma"/>
            <family val="2"/>
          </rPr>
          <t>Entrada: 26.mar 07:00 hs
Salida: 27.mar 17:00 hs</t>
        </r>
      </text>
    </comment>
    <comment ref="C5" authorId="0">
      <text>
        <r>
          <rPr>
            <sz val="9"/>
            <rFont val="Tahoma"/>
            <family val="2"/>
          </rPr>
          <t xml:space="preserve">Entro 24/10 8:45 Hs
Salio 25/10 17:40 Hs.
</t>
        </r>
      </text>
    </comment>
    <comment ref="C7" authorId="0">
      <text>
        <r>
          <rPr>
            <b/>
            <sz val="9"/>
            <rFont val="Tahoma"/>
            <family val="2"/>
          </rPr>
          <t>ETA: 31/10/2022
ETD: 02/11/2022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ETA: 14/11/2022
ETD: 18/11/2022
</t>
        </r>
      </text>
    </comment>
    <comment ref="C6" authorId="0">
      <text>
        <r>
          <rPr>
            <b/>
            <sz val="9"/>
            <rFont val="Tahoma"/>
            <family val="2"/>
          </rPr>
          <t>Entro 25-10 12:50 Hs.
Salio 27-10 17:00 Hrs</t>
        </r>
      </text>
    </comment>
    <comment ref="C14" authorId="0">
      <text>
        <r>
          <rPr>
            <sz val="9"/>
            <rFont val="Tahoma"/>
            <family val="0"/>
          </rPr>
          <t>ETA 30/11 8:30
ETD 1/12 19:00</t>
        </r>
      </text>
    </comment>
  </commentList>
</comments>
</file>

<file path=xl/comments2.xml><?xml version="1.0" encoding="utf-8"?>
<comments xmlns="http://schemas.openxmlformats.org/spreadsheetml/2006/main">
  <authors>
    <author>hector</author>
  </authors>
  <commentList>
    <comment ref="C22" authorId="0">
      <text>
        <r>
          <rPr>
            <sz val="9"/>
            <rFont val="Tahoma"/>
            <family val="2"/>
          </rPr>
          <t xml:space="preserve">ETA: 29/01 S/D
ETD: 30/01 S/D
</t>
        </r>
      </text>
    </comment>
    <comment ref="C4" authorId="0">
      <text>
        <r>
          <rPr>
            <sz val="9"/>
            <rFont val="Tahoma"/>
            <family val="2"/>
          </rPr>
          <t xml:space="preserve">ETA 20/10 S/D
ETD 21/10 18:00 Hs.
</t>
        </r>
      </text>
    </comment>
    <comment ref="C6" authorId="0">
      <text>
        <r>
          <rPr>
            <b/>
            <sz val="9"/>
            <rFont val="Tahoma"/>
            <family val="2"/>
          </rPr>
          <t>ETA: 23/10 S/D
ETD: 24/10 18:00 Hs.</t>
        </r>
      </text>
    </comment>
    <comment ref="C5" authorId="0">
      <text>
        <r>
          <rPr>
            <b/>
            <sz val="9"/>
            <rFont val="Tahoma"/>
            <family val="2"/>
          </rPr>
          <t>ETA: 21/10 S/D
ETD: 22/10 18:00 Hs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<sst xmlns="http://schemas.openxmlformats.org/spreadsheetml/2006/main" count="659" uniqueCount="114">
  <si>
    <t>ESTIMADO</t>
  </si>
  <si>
    <t>FECHA</t>
  </si>
  <si>
    <t>BUQUE</t>
  </si>
  <si>
    <t>AGENCIA</t>
  </si>
  <si>
    <t>BANDERA</t>
  </si>
  <si>
    <t>ESL.</t>
  </si>
  <si>
    <t>PAX</t>
  </si>
  <si>
    <t>TRIP.</t>
  </si>
  <si>
    <t>TRN</t>
  </si>
  <si>
    <t>ETA</t>
  </si>
  <si>
    <t>ETD</t>
  </si>
  <si>
    <t>PORT S.</t>
  </si>
  <si>
    <t>ISS ARGENTINA</t>
  </si>
  <si>
    <t>REFERENCIAS:</t>
  </si>
  <si>
    <t>BAHAMAS</t>
  </si>
  <si>
    <t>-</t>
  </si>
  <si>
    <t>VIKING JUPITER</t>
  </si>
  <si>
    <t>MARTIN</t>
  </si>
  <si>
    <t>NORUEGA</t>
  </si>
  <si>
    <t>FECHA CON DOS O MÁS BUQUES SIMULTÁNEOS.</t>
  </si>
  <si>
    <t>MARINA</t>
  </si>
  <si>
    <t>IS.MARSHALL</t>
  </si>
  <si>
    <t>TSOLIS</t>
  </si>
  <si>
    <t>BUQUES QUE PERNOCTAN.</t>
  </si>
  <si>
    <t>BUQUE CANCELADO</t>
  </si>
  <si>
    <t>S/D</t>
  </si>
  <si>
    <t>DATO SIN DEFINIR.</t>
  </si>
  <si>
    <t>NORWEGIAN STAR</t>
  </si>
  <si>
    <t>SILVER CLOUD</t>
  </si>
  <si>
    <t xml:space="preserve">ANUNCIOS BUQUES DE PASAJEROS TEMPORADA CRUCEROS 2022/23 </t>
  </si>
  <si>
    <t>anuncio</t>
  </si>
  <si>
    <t>Agente General</t>
  </si>
  <si>
    <t>SEAVENTURE</t>
  </si>
  <si>
    <t>AMI S.A.</t>
  </si>
  <si>
    <t>HANSEATIC INSPIRATION</t>
  </si>
  <si>
    <t>AIDASOL</t>
  </si>
  <si>
    <t>ITALIA</t>
  </si>
  <si>
    <t>CELEBRITY INFINITY</t>
  </si>
  <si>
    <t>MALTA</t>
  </si>
  <si>
    <t>OOSTERDAM</t>
  </si>
  <si>
    <t>HOLANDA</t>
  </si>
  <si>
    <t>GLOBAL PREMIER</t>
  </si>
  <si>
    <t>AZAMARA PURSUIT</t>
  </si>
  <si>
    <t>BERMUDA</t>
  </si>
  <si>
    <t>MSC MAGNIFICA</t>
  </si>
  <si>
    <t>PANAMA</t>
  </si>
  <si>
    <t>MSC CRUISES LINE</t>
  </si>
  <si>
    <t>VOLENDAM</t>
  </si>
  <si>
    <t>SAPPHIRE PRINCESS</t>
  </si>
  <si>
    <t>COSTA DELIZIOSA</t>
  </si>
  <si>
    <t>SILVER WIND</t>
  </si>
  <si>
    <t>FRIDTJOF NANSEN</t>
  </si>
  <si>
    <t xml:space="preserve">ANUNCIOS BUQUES DE PASAJEROS TEMPORADA CRUCEROS 2023/24 </t>
  </si>
  <si>
    <t>AZAMARA QUEST</t>
  </si>
  <si>
    <t>EUROPA II</t>
  </si>
  <si>
    <t>CELEBRITY ECLIPSE</t>
  </si>
  <si>
    <t>SERENADE OF THE SEAS</t>
  </si>
  <si>
    <t>World Cruise</t>
  </si>
  <si>
    <t>MSC POESIA</t>
  </si>
  <si>
    <t>SEVEN SEAS SPLENDOR</t>
  </si>
  <si>
    <t>I.MARSHALL</t>
  </si>
  <si>
    <t>PORT.S.</t>
  </si>
  <si>
    <t>AMADEA</t>
  </si>
  <si>
    <t>ANUNCIOS BUQUES DE PASAJEROS TEMPORADA CRUCEROS 2024/2025</t>
  </si>
  <si>
    <t>Temporada</t>
  </si>
  <si>
    <t>Buques</t>
  </si>
  <si>
    <t>Pasajeros</t>
  </si>
  <si>
    <t>Tripulantes</t>
  </si>
  <si>
    <t>Total Cruceristas</t>
  </si>
  <si>
    <t>2022 / 2023</t>
  </si>
  <si>
    <t>2023 / 2024</t>
  </si>
  <si>
    <t>2024 / 2025</t>
  </si>
  <si>
    <t>Totales</t>
  </si>
  <si>
    <t>253 </t>
  </si>
  <si>
    <t>THE WORLD</t>
  </si>
  <si>
    <t>2025 / 2026</t>
  </si>
  <si>
    <t>ANUNCIOS BUQUES DE PASAJEROS TEMPORADA CRUCEROS 2025/2026</t>
  </si>
  <si>
    <t>Anuncios de cruceros temporadas 2022/2023 a 2025/2026</t>
  </si>
  <si>
    <t>EUROPA</t>
  </si>
  <si>
    <t>PORT SERVICE</t>
  </si>
  <si>
    <t>CUIT 30-70907913-8</t>
  </si>
  <si>
    <t>NATIONAL GEOGRAPHIC ENDURANCE</t>
  </si>
  <si>
    <t>Shipping Ushuaia SRL</t>
  </si>
  <si>
    <t xml:space="preserve">CUIT 33-71224008-9 </t>
  </si>
  <si>
    <t>ORTELIUS</t>
  </si>
  <si>
    <t>HONDIUS</t>
  </si>
  <si>
    <t>WORLD VOYAGER</t>
  </si>
  <si>
    <t>PORTUGAL</t>
  </si>
  <si>
    <t>AMERA</t>
  </si>
  <si>
    <t>ARTANIA</t>
  </si>
  <si>
    <t>BERMUDAS</t>
  </si>
  <si>
    <t>ISA</t>
  </si>
  <si>
    <t>NORWEGIAN SUN</t>
  </si>
  <si>
    <t>CELEBRITY EQUINOX</t>
  </si>
  <si>
    <t>ISLAND SKY</t>
  </si>
  <si>
    <t>HEBRIDEAN SKY</t>
  </si>
  <si>
    <t>OCEAN NOVA</t>
  </si>
  <si>
    <t>SUDAT.</t>
  </si>
  <si>
    <t>LE LYRIAL</t>
  </si>
  <si>
    <t>FRANCESA</t>
  </si>
  <si>
    <t>OCEAN ENDEAVOUR</t>
  </si>
  <si>
    <t>SUDATLANTICO</t>
  </si>
  <si>
    <t>EUROPA (velero)</t>
  </si>
  <si>
    <t>QUEEN VICTORIA</t>
  </si>
  <si>
    <t>DELFINO</t>
  </si>
  <si>
    <t xml:space="preserve">CUIT 30-57185992-7 </t>
  </si>
  <si>
    <t>SILVER ENDEAVOR</t>
  </si>
  <si>
    <t>Buque con datos finales Pasajeros y Tripulantes</t>
  </si>
  <si>
    <t>AIDAMAR (CANCELADO)</t>
  </si>
  <si>
    <t>letras rojas</t>
  </si>
  <si>
    <t>MINERVA (CANCELADO)</t>
  </si>
  <si>
    <t>WORLD EXPLORER</t>
  </si>
  <si>
    <t>JANSSONIUS</t>
  </si>
  <si>
    <t>AZAMARA JOURNEY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</si>
</sst>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h:mm:ss\ AM/PM;@"/>
    <numFmt numFmtId="167" formatCode="dd/mm/yyyy;@"/>
    <numFmt numFmtId="168" formatCode="dd/mm/yyyy"/>
    <numFmt numFmtId="169" formatCode="d&quot; de &quot;mmm&quot; de &quot;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  <numFmt numFmtId="175" formatCode="[$-2C0A]dddd\,\ d\ &quot;de&quot;\ mmmm\ &quot;de&quot;\ yyyy"/>
  </numFmts>
  <fonts count="5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9"/>
      <color indexed="63"/>
      <name val="Calibri"/>
      <family val="2"/>
    </font>
    <font>
      <sz val="14"/>
      <color indexed="2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48" fillId="33" borderId="0" applyNumberFormat="0" applyBorder="0" applyAlignment="0" applyProtection="0"/>
    <xf numFmtId="0" fontId="0" fillId="0" borderId="0">
      <alignment/>
      <protection/>
    </xf>
    <xf numFmtId="0" fontId="0" fillId="34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67" fontId="1" fillId="0" borderId="13" xfId="0" applyNumberFormat="1" applyFont="1" applyBorder="1" applyAlignment="1">
      <alignment horizontal="center"/>
    </xf>
    <xf numFmtId="0" fontId="1" fillId="0" borderId="13" xfId="56" applyFont="1" applyFill="1" applyBorder="1" applyAlignment="1">
      <alignment horizontal="left"/>
      <protection/>
    </xf>
    <xf numFmtId="0" fontId="1" fillId="0" borderId="13" xfId="56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right"/>
      <protection/>
    </xf>
    <xf numFmtId="3" fontId="1" fillId="0" borderId="13" xfId="56" applyNumberFormat="1" applyFont="1" applyFill="1" applyBorder="1" applyAlignment="1">
      <alignment horizontal="center"/>
      <protection/>
    </xf>
    <xf numFmtId="3" fontId="1" fillId="0" borderId="13" xfId="56" applyNumberFormat="1" applyFont="1" applyFill="1" applyBorder="1" applyAlignment="1">
      <alignment horizontal="right"/>
      <protection/>
    </xf>
    <xf numFmtId="167" fontId="1" fillId="0" borderId="0" xfId="56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168" fontId="5" fillId="31" borderId="13" xfId="47" applyNumberFormat="1" applyFont="1" applyBorder="1" applyAlignment="1" applyProtection="1">
      <alignment horizontal="right"/>
      <protection/>
    </xf>
    <xf numFmtId="0" fontId="2" fillId="35" borderId="16" xfId="0" applyFont="1" applyFill="1" applyBorder="1" applyAlignment="1">
      <alignment/>
    </xf>
    <xf numFmtId="167" fontId="1" fillId="0" borderId="13" xfId="47" applyNumberFormat="1" applyFont="1" applyFill="1" applyBorder="1" applyAlignment="1" applyProtection="1">
      <alignment horizontal="center"/>
      <protection/>
    </xf>
    <xf numFmtId="0" fontId="1" fillId="0" borderId="13" xfId="47" applyNumberFormat="1" applyFont="1" applyFill="1" applyBorder="1" applyAlignment="1" applyProtection="1">
      <alignment/>
      <protection/>
    </xf>
    <xf numFmtId="0" fontId="4" fillId="0" borderId="13" xfId="46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/>
    </xf>
    <xf numFmtId="20" fontId="4" fillId="0" borderId="13" xfId="56" applyNumberFormat="1" applyFont="1" applyFill="1" applyBorder="1" applyAlignment="1">
      <alignment horizontal="center"/>
      <protection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169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1" fillId="35" borderId="13" xfId="56" applyFont="1" applyFill="1" applyBorder="1" applyAlignment="1">
      <alignment horizontal="center"/>
      <protection/>
    </xf>
    <xf numFmtId="0" fontId="1" fillId="35" borderId="13" xfId="56" applyFont="1" applyFill="1" applyBorder="1" applyAlignment="1">
      <alignment horizontal="right"/>
      <protection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35" borderId="13" xfId="56" applyNumberFormat="1" applyFont="1" applyFill="1" applyBorder="1" applyAlignment="1">
      <alignment horizontal="right"/>
      <protection/>
    </xf>
    <xf numFmtId="3" fontId="1" fillId="0" borderId="20" xfId="56" applyNumberFormat="1" applyFont="1" applyFill="1" applyBorder="1" applyAlignment="1">
      <alignment horizontal="center"/>
      <protection/>
    </xf>
    <xf numFmtId="167" fontId="1" fillId="0" borderId="13" xfId="56" applyNumberFormat="1" applyFont="1" applyFill="1" applyBorder="1" applyAlignment="1">
      <alignment horizontal="center"/>
      <protection/>
    </xf>
    <xf numFmtId="0" fontId="0" fillId="0" borderId="0" xfId="56">
      <alignment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0" fontId="7" fillId="0" borderId="0" xfId="56" applyFont="1" applyBorder="1" applyAlignment="1">
      <alignment horizontal="right"/>
      <protection/>
    </xf>
    <xf numFmtId="0" fontId="8" fillId="0" borderId="0" xfId="56" applyFont="1" applyBorder="1" applyAlignment="1">
      <alignment horizontal="center"/>
      <protection/>
    </xf>
    <xf numFmtId="0" fontId="0" fillId="0" borderId="13" xfId="56" applyBorder="1">
      <alignment/>
      <protection/>
    </xf>
    <xf numFmtId="0" fontId="9" fillId="35" borderId="13" xfId="56" applyFont="1" applyFill="1" applyBorder="1" applyAlignment="1">
      <alignment horizontal="center"/>
      <protection/>
    </xf>
    <xf numFmtId="0" fontId="10" fillId="35" borderId="13" xfId="56" applyFont="1" applyFill="1" applyBorder="1" applyAlignment="1">
      <alignment horizontal="right"/>
      <protection/>
    </xf>
    <xf numFmtId="166" fontId="9" fillId="35" borderId="13" xfId="56" applyNumberFormat="1" applyFont="1" applyFill="1" applyBorder="1" applyAlignment="1">
      <alignment horizontal="center"/>
      <protection/>
    </xf>
    <xf numFmtId="0" fontId="9" fillId="35" borderId="16" xfId="56" applyFont="1" applyFill="1" applyBorder="1" applyAlignment="1">
      <alignment horizontal="center"/>
      <protection/>
    </xf>
    <xf numFmtId="168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56" applyFont="1" applyFill="1" applyBorder="1" applyAlignment="1">
      <alignment horizontal="center"/>
      <protection/>
    </xf>
    <xf numFmtId="0" fontId="11" fillId="35" borderId="13" xfId="56" applyFont="1" applyFill="1" applyBorder="1" applyAlignment="1">
      <alignment horizontal="center"/>
      <protection/>
    </xf>
    <xf numFmtId="0" fontId="0" fillId="35" borderId="13" xfId="56" applyFont="1" applyFill="1" applyBorder="1" applyAlignment="1">
      <alignment horizontal="right"/>
      <protection/>
    </xf>
    <xf numFmtId="3" fontId="11" fillId="35" borderId="13" xfId="56" applyNumberFormat="1" applyFont="1" applyFill="1" applyBorder="1" applyAlignment="1">
      <alignment horizontal="right"/>
      <protection/>
    </xf>
    <xf numFmtId="20" fontId="0" fillId="0" borderId="13" xfId="0" applyNumberFormat="1" applyFont="1" applyFill="1" applyBorder="1" applyAlignment="1">
      <alignment horizontal="center"/>
    </xf>
    <xf numFmtId="168" fontId="11" fillId="35" borderId="0" xfId="56" applyNumberFormat="1" applyFont="1" applyFill="1" applyBorder="1" applyAlignment="1">
      <alignment horizontal="right"/>
      <protection/>
    </xf>
    <xf numFmtId="0" fontId="0" fillId="0" borderId="13" xfId="0" applyFont="1" applyBorder="1" applyAlignment="1">
      <alignment horizontal="center"/>
    </xf>
    <xf numFmtId="0" fontId="0" fillId="0" borderId="13" xfId="56" applyFont="1" applyBorder="1">
      <alignment/>
      <protection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right"/>
    </xf>
    <xf numFmtId="20" fontId="0" fillId="0" borderId="13" xfId="0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13" xfId="56" applyFont="1" applyFill="1" applyBorder="1" applyAlignment="1">
      <alignment horizontal="right"/>
      <protection/>
    </xf>
    <xf numFmtId="3" fontId="0" fillId="0" borderId="13" xfId="56" applyNumberFormat="1" applyFont="1" applyFill="1" applyBorder="1" applyAlignment="1">
      <alignment horizontal="center"/>
      <protection/>
    </xf>
    <xf numFmtId="3" fontId="0" fillId="0" borderId="13" xfId="56" applyNumberFormat="1" applyFont="1" applyFill="1" applyBorder="1" applyAlignment="1">
      <alignment horizontal="right"/>
      <protection/>
    </xf>
    <xf numFmtId="20" fontId="0" fillId="0" borderId="13" xfId="56" applyNumberFormat="1" applyFont="1" applyFill="1" applyBorder="1" applyAlignment="1">
      <alignment horizontal="center"/>
      <protection/>
    </xf>
    <xf numFmtId="168" fontId="0" fillId="0" borderId="0" xfId="56" applyNumberFormat="1" applyFont="1">
      <alignment/>
      <protection/>
    </xf>
    <xf numFmtId="0" fontId="0" fillId="0" borderId="13" xfId="56" applyFont="1" applyFill="1" applyBorder="1" applyAlignment="1">
      <alignment horizontal="left"/>
      <protection/>
    </xf>
    <xf numFmtId="0" fontId="0" fillId="35" borderId="13" xfId="56" applyFont="1" applyFill="1" applyBorder="1" applyAlignment="1">
      <alignment horizontal="center"/>
      <protection/>
    </xf>
    <xf numFmtId="0" fontId="5" fillId="31" borderId="13" xfId="47" applyNumberFormat="1" applyFont="1" applyBorder="1" applyAlignment="1" applyProtection="1">
      <alignment horizontal="left"/>
      <protection/>
    </xf>
    <xf numFmtId="168" fontId="0" fillId="0" borderId="0" xfId="56" applyNumberFormat="1" applyFont="1" applyAlignment="1">
      <alignment horizontal="right"/>
      <protection/>
    </xf>
    <xf numFmtId="0" fontId="5" fillId="31" borderId="13" xfId="47" applyNumberFormat="1" applyFont="1" applyBorder="1" applyAlignment="1" applyProtection="1">
      <alignment/>
      <protection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3" xfId="47" applyNumberFormat="1" applyFont="1" applyFill="1" applyBorder="1" applyAlignment="1" applyProtection="1">
      <alignment horizontal="left"/>
      <protection/>
    </xf>
    <xf numFmtId="3" fontId="0" fillId="0" borderId="20" xfId="56" applyNumberFormat="1" applyFont="1" applyFill="1" applyBorder="1" applyAlignment="1">
      <alignment horizontal="center"/>
      <protection/>
    </xf>
    <xf numFmtId="168" fontId="0" fillId="0" borderId="13" xfId="56" applyNumberFormat="1" applyFont="1" applyFill="1" applyBorder="1" applyAlignment="1">
      <alignment horizontal="center"/>
      <protection/>
    </xf>
    <xf numFmtId="0" fontId="1" fillId="0" borderId="13" xfId="46" applyNumberFormat="1" applyFont="1" applyFill="1" applyBorder="1" applyAlignment="1" applyProtection="1">
      <alignment horizontal="center"/>
      <protection/>
    </xf>
    <xf numFmtId="0" fontId="1" fillId="0" borderId="13" xfId="46" applyNumberFormat="1" applyFont="1" applyFill="1" applyBorder="1" applyAlignment="1" applyProtection="1">
      <alignment horizontal="right"/>
      <protection/>
    </xf>
    <xf numFmtId="0" fontId="1" fillId="0" borderId="20" xfId="46" applyNumberFormat="1" applyFont="1" applyFill="1" applyBorder="1" applyAlignment="1" applyProtection="1">
      <alignment horizontal="center"/>
      <protection/>
    </xf>
    <xf numFmtId="3" fontId="1" fillId="0" borderId="20" xfId="46" applyNumberFormat="1" applyFont="1" applyFill="1" applyBorder="1" applyAlignment="1" applyProtection="1">
      <alignment horizontal="center"/>
      <protection/>
    </xf>
    <xf numFmtId="3" fontId="1" fillId="0" borderId="13" xfId="46" applyNumberFormat="1" applyFont="1" applyFill="1" applyBorder="1" applyAlignment="1" applyProtection="1">
      <alignment horizontal="right"/>
      <protection/>
    </xf>
    <xf numFmtId="20" fontId="1" fillId="0" borderId="13" xfId="46" applyNumberFormat="1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right"/>
    </xf>
    <xf numFmtId="3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right"/>
    </xf>
    <xf numFmtId="20" fontId="0" fillId="35" borderId="13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16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12" fillId="0" borderId="0" xfId="0" applyFont="1" applyAlignment="1">
      <alignment/>
    </xf>
    <xf numFmtId="168" fontId="0" fillId="35" borderId="0" xfId="56" applyNumberFormat="1" applyFont="1" applyFill="1" applyBorder="1" applyAlignment="1">
      <alignment horizontal="right"/>
      <protection/>
    </xf>
    <xf numFmtId="3" fontId="0" fillId="0" borderId="13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3" xfId="0" applyFont="1" applyFill="1" applyBorder="1" applyAlignment="1">
      <alignment horizontal="right"/>
    </xf>
    <xf numFmtId="3" fontId="1" fillId="35" borderId="13" xfId="56" applyNumberFormat="1" applyFont="1" applyFill="1" applyBorder="1" applyAlignment="1">
      <alignment horizontal="center"/>
      <protection/>
    </xf>
    <xf numFmtId="167" fontId="5" fillId="31" borderId="13" xfId="47" applyNumberFormat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3" fontId="10" fillId="0" borderId="21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 horizontal="center"/>
    </xf>
    <xf numFmtId="0" fontId="0" fillId="0" borderId="0" xfId="56" applyFont="1" applyFill="1" applyBorder="1" applyAlignment="1">
      <alignment horizontal="left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6" fillId="36" borderId="13" xfId="46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0" fillId="0" borderId="0" xfId="56" applyAlignment="1">
      <alignment horizontal="center"/>
      <protection/>
    </xf>
    <xf numFmtId="168" fontId="1" fillId="0" borderId="0" xfId="56" applyNumberFormat="1" applyFont="1" applyBorder="1" applyAlignment="1">
      <alignment horizontal="center"/>
      <protection/>
    </xf>
    <xf numFmtId="168" fontId="1" fillId="0" borderId="0" xfId="0" applyNumberFormat="1" applyFont="1" applyBorder="1" applyAlignment="1">
      <alignment horizontal="center"/>
    </xf>
    <xf numFmtId="168" fontId="1" fillId="35" borderId="0" xfId="5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0" fillId="0" borderId="13" xfId="46" applyNumberFormat="1" applyFont="1" applyFill="1" applyBorder="1" applyAlignment="1" applyProtection="1">
      <alignment horizontal="center"/>
      <protection/>
    </xf>
    <xf numFmtId="3" fontId="0" fillId="0" borderId="13" xfId="46" applyNumberFormat="1" applyFont="1" applyFill="1" applyBorder="1" applyAlignment="1" applyProtection="1">
      <alignment horizontal="right"/>
      <protection/>
    </xf>
    <xf numFmtId="20" fontId="0" fillId="0" borderId="13" xfId="46" applyNumberFormat="1" applyFont="1" applyFill="1" applyBorder="1" applyAlignment="1" applyProtection="1">
      <alignment horizontal="center"/>
      <protection/>
    </xf>
    <xf numFmtId="0" fontId="45" fillId="37" borderId="13" xfId="47" applyNumberFormat="1" applyFont="1" applyFill="1" applyBorder="1" applyAlignment="1" applyProtection="1">
      <alignment horizontal="left"/>
      <protection/>
    </xf>
    <xf numFmtId="0" fontId="45" fillId="37" borderId="13" xfId="47" applyNumberFormat="1" applyFont="1" applyFill="1" applyBorder="1" applyAlignment="1" applyProtection="1">
      <alignment/>
      <protection/>
    </xf>
    <xf numFmtId="0" fontId="45" fillId="38" borderId="13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3" fontId="1" fillId="0" borderId="13" xfId="46" applyNumberFormat="1" applyFont="1" applyFill="1" applyBorder="1" applyAlignment="1" applyProtection="1">
      <alignment horizontal="center"/>
      <protection/>
    </xf>
    <xf numFmtId="168" fontId="1" fillId="0" borderId="13" xfId="0" applyNumberFormat="1" applyFont="1" applyBorder="1" applyAlignment="1">
      <alignment horizontal="center"/>
    </xf>
    <xf numFmtId="0" fontId="0" fillId="19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56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right"/>
      <protection/>
    </xf>
    <xf numFmtId="3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right"/>
    </xf>
    <xf numFmtId="20" fontId="1" fillId="0" borderId="13" xfId="0" applyNumberFormat="1" applyFont="1" applyFill="1" applyBorder="1" applyAlignment="1">
      <alignment horizontal="center"/>
    </xf>
    <xf numFmtId="168" fontId="1" fillId="35" borderId="0" xfId="56" applyNumberFormat="1" applyFont="1" applyFill="1" applyBorder="1" applyAlignment="1">
      <alignment horizontal="center"/>
      <protection/>
    </xf>
    <xf numFmtId="0" fontId="1" fillId="0" borderId="13" xfId="47" applyNumberFormat="1" applyFont="1" applyFill="1" applyBorder="1" applyAlignment="1" applyProtection="1">
      <alignment horizontal="left"/>
      <protection/>
    </xf>
    <xf numFmtId="14" fontId="0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5" fillId="31" borderId="13" xfId="47" applyNumberFormat="1" applyBorder="1" applyAlignment="1" applyProtection="1">
      <alignment horizontal="center"/>
      <protection/>
    </xf>
    <xf numFmtId="168" fontId="1" fillId="0" borderId="13" xfId="47" applyNumberFormat="1" applyFont="1" applyFill="1" applyBorder="1" applyAlignment="1" applyProtection="1">
      <alignment horizontal="center"/>
      <protection/>
    </xf>
    <xf numFmtId="14" fontId="7" fillId="0" borderId="0" xfId="56" applyNumberFormat="1" applyFont="1" applyBorder="1" applyAlignment="1">
      <alignment horizontal="center"/>
      <protection/>
    </xf>
    <xf numFmtId="14" fontId="0" fillId="0" borderId="13" xfId="0" applyNumberFormat="1" applyFont="1" applyBorder="1" applyAlignment="1">
      <alignment/>
    </xf>
    <xf numFmtId="0" fontId="1" fillId="35" borderId="13" xfId="56" applyFont="1" applyFill="1" applyBorder="1" applyAlignment="1">
      <alignment horizontal="left"/>
      <protection/>
    </xf>
    <xf numFmtId="0" fontId="1" fillId="35" borderId="13" xfId="56" applyFont="1" applyFill="1" applyBorder="1" applyAlignment="1">
      <alignment horizontal="right"/>
      <protection/>
    </xf>
    <xf numFmtId="3" fontId="1" fillId="0" borderId="13" xfId="56" applyNumberFormat="1" applyFont="1" applyFill="1" applyBorder="1" applyAlignment="1">
      <alignment horizontal="center"/>
      <protection/>
    </xf>
    <xf numFmtId="3" fontId="1" fillId="0" borderId="13" xfId="56" applyNumberFormat="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1" fillId="0" borderId="13" xfId="46" applyNumberFormat="1" applyFont="1" applyFill="1" applyBorder="1" applyAlignment="1" applyProtection="1">
      <alignment horizontal="right"/>
      <protection/>
    </xf>
    <xf numFmtId="3" fontId="1" fillId="0" borderId="13" xfId="46" applyNumberFormat="1" applyFont="1" applyFill="1" applyBorder="1" applyAlignment="1" applyProtection="1">
      <alignment horizontal="center"/>
      <protection/>
    </xf>
    <xf numFmtId="3" fontId="1" fillId="0" borderId="13" xfId="46" applyNumberFormat="1" applyFont="1" applyFill="1" applyBorder="1" applyAlignment="1" applyProtection="1">
      <alignment horizontal="right"/>
      <protection/>
    </xf>
    <xf numFmtId="3" fontId="1" fillId="0" borderId="20" xfId="56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/>
    </xf>
    <xf numFmtId="20" fontId="1" fillId="0" borderId="13" xfId="0" applyNumberFormat="1" applyFont="1" applyBorder="1" applyAlignment="1">
      <alignment horizontal="center" vertical="center" wrapText="1"/>
    </xf>
    <xf numFmtId="168" fontId="1" fillId="35" borderId="0" xfId="56" applyNumberFormat="1" applyFont="1" applyFill="1" applyBorder="1" applyAlignment="1">
      <alignment horizontal="right"/>
      <protection/>
    </xf>
    <xf numFmtId="0" fontId="1" fillId="0" borderId="13" xfId="56" applyFont="1" applyFill="1" applyBorder="1" applyAlignment="1">
      <alignment horizontal="left"/>
      <protection/>
    </xf>
    <xf numFmtId="20" fontId="1" fillId="0" borderId="13" xfId="56" applyNumberFormat="1" applyFont="1" applyFill="1" applyBorder="1" applyAlignment="1">
      <alignment horizontal="center"/>
      <protection/>
    </xf>
    <xf numFmtId="168" fontId="1" fillId="0" borderId="0" xfId="56" applyNumberFormat="1" applyFont="1">
      <alignment/>
      <protection/>
    </xf>
    <xf numFmtId="0" fontId="1" fillId="35" borderId="24" xfId="0" applyFont="1" applyFill="1" applyBorder="1" applyAlignment="1">
      <alignment horizontal="center"/>
    </xf>
    <xf numFmtId="20" fontId="1" fillId="0" borderId="20" xfId="0" applyNumberFormat="1" applyFont="1" applyBorder="1" applyAlignment="1">
      <alignment horizontal="center" vertical="center" wrapText="1"/>
    </xf>
    <xf numFmtId="20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35" borderId="13" xfId="0" applyFont="1" applyFill="1" applyBorder="1" applyAlignment="1">
      <alignment horizontal="right"/>
    </xf>
    <xf numFmtId="3" fontId="1" fillId="35" borderId="13" xfId="0" applyNumberFormat="1" applyFont="1" applyFill="1" applyBorder="1" applyAlignment="1">
      <alignment horizontal="center"/>
    </xf>
    <xf numFmtId="3" fontId="1" fillId="35" borderId="13" xfId="0" applyNumberFormat="1" applyFont="1" applyFill="1" applyBorder="1" applyAlignment="1">
      <alignment horizontal="right"/>
    </xf>
    <xf numFmtId="20" fontId="1" fillId="0" borderId="2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20" fontId="1" fillId="0" borderId="24" xfId="0" applyNumberFormat="1" applyFont="1" applyBorder="1" applyAlignment="1">
      <alignment horizontal="center"/>
    </xf>
    <xf numFmtId="168" fontId="1" fillId="0" borderId="0" xfId="56" applyNumberFormat="1" applyFont="1" applyBorder="1">
      <alignment/>
      <protection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right"/>
    </xf>
    <xf numFmtId="168" fontId="0" fillId="0" borderId="0" xfId="56" applyNumberFormat="1" applyFont="1" applyBorder="1" applyAlignment="1">
      <alignment horizontal="center"/>
      <protection/>
    </xf>
    <xf numFmtId="167" fontId="1" fillId="39" borderId="13" xfId="0" applyNumberFormat="1" applyFont="1" applyFill="1" applyBorder="1" applyAlignment="1">
      <alignment horizontal="center"/>
    </xf>
    <xf numFmtId="168" fontId="1" fillId="39" borderId="13" xfId="56" applyNumberFormat="1" applyFont="1" applyFill="1" applyBorder="1" applyAlignment="1">
      <alignment horizontal="center"/>
      <protection/>
    </xf>
    <xf numFmtId="0" fontId="1" fillId="39" borderId="13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20" fontId="1" fillId="0" borderId="13" xfId="0" applyNumberFormat="1" applyFont="1" applyBorder="1" applyAlignment="1">
      <alignment horizontal="center"/>
    </xf>
    <xf numFmtId="3" fontId="1" fillId="35" borderId="20" xfId="0" applyNumberFormat="1" applyFont="1" applyFill="1" applyBorder="1" applyAlignment="1">
      <alignment horizontal="center"/>
    </xf>
    <xf numFmtId="14" fontId="1" fillId="39" borderId="13" xfId="0" applyNumberFormat="1" applyFont="1" applyFill="1" applyBorder="1" applyAlignment="1">
      <alignment horizontal="center"/>
    </xf>
    <xf numFmtId="14" fontId="1" fillId="39" borderId="13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right"/>
    </xf>
    <xf numFmtId="3" fontId="1" fillId="35" borderId="24" xfId="0" applyNumberFormat="1" applyFont="1" applyFill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4" xfId="56" applyNumberFormat="1" applyFont="1" applyFill="1" applyBorder="1" applyAlignment="1">
      <alignment horizontal="center"/>
      <protection/>
    </xf>
    <xf numFmtId="3" fontId="1" fillId="0" borderId="13" xfId="0" applyNumberFormat="1" applyFont="1" applyBorder="1" applyAlignment="1">
      <alignment horizontal="right"/>
    </xf>
    <xf numFmtId="3" fontId="1" fillId="0" borderId="24" xfId="56" applyNumberFormat="1" applyFont="1" applyFill="1" applyBorder="1" applyAlignment="1">
      <alignment horizontal="right"/>
      <protection/>
    </xf>
    <xf numFmtId="0" fontId="1" fillId="39" borderId="13" xfId="0" applyFont="1" applyFill="1" applyBorder="1" applyAlignment="1">
      <alignment/>
    </xf>
    <xf numFmtId="0" fontId="1" fillId="39" borderId="13" xfId="47" applyNumberFormat="1" applyFont="1" applyFill="1" applyBorder="1" applyAlignment="1" applyProtection="1">
      <alignment horizontal="left"/>
      <protection/>
    </xf>
    <xf numFmtId="167" fontId="0" fillId="39" borderId="13" xfId="0" applyNumberFormat="1" applyFont="1" applyFill="1" applyBorder="1" applyAlignment="1">
      <alignment horizontal="center"/>
    </xf>
    <xf numFmtId="167" fontId="0" fillId="0" borderId="13" xfId="0" applyNumberFormat="1" applyFont="1" applyBorder="1" applyAlignment="1">
      <alignment/>
    </xf>
    <xf numFmtId="0" fontId="0" fillId="19" borderId="13" xfId="47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3" fontId="0" fillId="0" borderId="13" xfId="46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19" borderId="13" xfId="0" applyFill="1" applyBorder="1" applyAlignment="1">
      <alignment/>
    </xf>
    <xf numFmtId="14" fontId="0" fillId="39" borderId="13" xfId="0" applyNumberFormat="1" applyFont="1" applyFill="1" applyBorder="1" applyAlignment="1">
      <alignment horizontal="center"/>
    </xf>
    <xf numFmtId="3" fontId="0" fillId="40" borderId="13" xfId="56" applyNumberFormat="1" applyFont="1" applyFill="1" applyBorder="1" applyAlignment="1">
      <alignment horizontal="center"/>
      <protection/>
    </xf>
    <xf numFmtId="3" fontId="0" fillId="40" borderId="13" xfId="0" applyNumberFormat="1" applyFill="1" applyBorder="1" applyAlignment="1">
      <alignment horizontal="center"/>
    </xf>
    <xf numFmtId="20" fontId="4" fillId="0" borderId="20" xfId="56" applyNumberFormat="1" applyFont="1" applyFill="1" applyBorder="1" applyAlignment="1">
      <alignment horizontal="center"/>
      <protection/>
    </xf>
    <xf numFmtId="0" fontId="1" fillId="41" borderId="24" xfId="0" applyFont="1" applyFill="1" applyBorder="1" applyAlignment="1">
      <alignment/>
    </xf>
    <xf numFmtId="168" fontId="0" fillId="39" borderId="13" xfId="0" applyNumberFormat="1" applyFill="1" applyBorder="1" applyAlignment="1">
      <alignment horizontal="center"/>
    </xf>
    <xf numFmtId="3" fontId="0" fillId="40" borderId="13" xfId="0" applyNumberFormat="1" applyFill="1" applyBorder="1" applyAlignment="1">
      <alignment horizontal="center" vertical="center"/>
    </xf>
    <xf numFmtId="20" fontId="0" fillId="0" borderId="13" xfId="56" applyNumberFormat="1" applyFont="1" applyFill="1" applyBorder="1" applyAlignment="1">
      <alignment horizontal="center"/>
      <protection/>
    </xf>
    <xf numFmtId="0" fontId="1" fillId="0" borderId="21" xfId="0" applyFont="1" applyBorder="1" applyAlignment="1">
      <alignment horizontal="center"/>
    </xf>
    <xf numFmtId="0" fontId="11" fillId="41" borderId="13" xfId="56" applyFont="1" applyFill="1" applyBorder="1" applyAlignment="1">
      <alignment horizontal="center"/>
      <protection/>
    </xf>
    <xf numFmtId="3" fontId="0" fillId="40" borderId="13" xfId="0" applyNumberFormat="1" applyFont="1" applyFill="1" applyBorder="1" applyAlignment="1">
      <alignment horizontal="center"/>
    </xf>
    <xf numFmtId="20" fontId="1" fillId="0" borderId="24" xfId="56" applyNumberFormat="1" applyFont="1" applyFill="1" applyBorder="1" applyAlignment="1">
      <alignment horizontal="center"/>
      <protection/>
    </xf>
    <xf numFmtId="0" fontId="1" fillId="0" borderId="20" xfId="0" applyFont="1" applyBorder="1" applyAlignment="1">
      <alignment horizontal="center"/>
    </xf>
    <xf numFmtId="14" fontId="1" fillId="39" borderId="24" xfId="0" applyNumberFormat="1" applyFont="1" applyFill="1" applyBorder="1" applyAlignment="1">
      <alignment horizontal="center"/>
    </xf>
    <xf numFmtId="0" fontId="1" fillId="35" borderId="13" xfId="56" applyFont="1" applyFill="1" applyBorder="1" applyAlignment="1">
      <alignment horizontal="center"/>
      <protection/>
    </xf>
    <xf numFmtId="0" fontId="1" fillId="0" borderId="13" xfId="46" applyNumberFormat="1" applyFont="1" applyFill="1" applyBorder="1" applyAlignment="1" applyProtection="1">
      <alignment horizontal="center"/>
      <protection/>
    </xf>
    <xf numFmtId="0" fontId="0" fillId="38" borderId="13" xfId="56" applyFont="1" applyFill="1" applyBorder="1">
      <alignment/>
      <protection/>
    </xf>
    <xf numFmtId="0" fontId="55" fillId="0" borderId="13" xfId="56" applyFont="1" applyFill="1" applyBorder="1" applyAlignment="1">
      <alignment horizontal="left"/>
      <protection/>
    </xf>
    <xf numFmtId="0" fontId="55" fillId="0" borderId="13" xfId="56" applyFont="1" applyFill="1" applyBorder="1" applyAlignment="1">
      <alignment horizontal="center"/>
      <protection/>
    </xf>
    <xf numFmtId="3" fontId="55" fillId="0" borderId="13" xfId="56" applyNumberFormat="1" applyFont="1" applyFill="1" applyBorder="1" applyAlignment="1">
      <alignment horizontal="center"/>
      <protection/>
    </xf>
    <xf numFmtId="3" fontId="55" fillId="0" borderId="13" xfId="56" applyNumberFormat="1" applyFont="1" applyFill="1" applyBorder="1" applyAlignment="1">
      <alignment horizontal="right"/>
      <protection/>
    </xf>
    <xf numFmtId="20" fontId="55" fillId="0" borderId="13" xfId="56" applyNumberFormat="1" applyFont="1" applyFill="1" applyBorder="1" applyAlignment="1">
      <alignment horizontal="center"/>
      <protection/>
    </xf>
    <xf numFmtId="168" fontId="55" fillId="0" borderId="0" xfId="56" applyNumberFormat="1" applyFont="1">
      <alignment/>
      <protection/>
    </xf>
    <xf numFmtId="0" fontId="55" fillId="0" borderId="13" xfId="0" applyFont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4" fontId="55" fillId="0" borderId="13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left"/>
    </xf>
    <xf numFmtId="0" fontId="55" fillId="0" borderId="13" xfId="0" applyFont="1" applyFill="1" applyBorder="1" applyAlignment="1">
      <alignment horizontal="center"/>
    </xf>
    <xf numFmtId="3" fontId="55" fillId="0" borderId="13" xfId="0" applyNumberFormat="1" applyFont="1" applyFill="1" applyBorder="1" applyAlignment="1">
      <alignment horizontal="center"/>
    </xf>
    <xf numFmtId="3" fontId="55" fillId="0" borderId="13" xfId="0" applyNumberFormat="1" applyFont="1" applyFill="1" applyBorder="1" applyAlignment="1">
      <alignment horizontal="right"/>
    </xf>
    <xf numFmtId="20" fontId="55" fillId="0" borderId="13" xfId="0" applyNumberFormat="1" applyFont="1" applyFill="1" applyBorder="1" applyAlignment="1">
      <alignment horizontal="center"/>
    </xf>
    <xf numFmtId="14" fontId="55" fillId="0" borderId="0" xfId="0" applyNumberFormat="1" applyFont="1" applyFill="1" applyAlignment="1">
      <alignment/>
    </xf>
    <xf numFmtId="3" fontId="0" fillId="40" borderId="13" xfId="56" applyNumberFormat="1" applyFont="1" applyFill="1" applyBorder="1" applyAlignment="1">
      <alignment horizontal="center"/>
      <protection/>
    </xf>
    <xf numFmtId="0" fontId="0" fillId="39" borderId="13" xfId="47" applyNumberFormat="1" applyFont="1" applyFill="1" applyBorder="1" applyAlignment="1" applyProtection="1">
      <alignment horizontal="left"/>
      <protection/>
    </xf>
    <xf numFmtId="0" fontId="1" fillId="0" borderId="13" xfId="56" applyFont="1" applyBorder="1">
      <alignment/>
      <protection/>
    </xf>
    <xf numFmtId="14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right"/>
    </xf>
    <xf numFmtId="14" fontId="1" fillId="0" borderId="13" xfId="56" applyNumberFormat="1" applyFont="1" applyFill="1" applyBorder="1" applyAlignment="1">
      <alignment horizontal="center"/>
      <protection/>
    </xf>
    <xf numFmtId="3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14" fontId="1" fillId="39" borderId="21" xfId="0" applyNumberFormat="1" applyFont="1" applyFill="1" applyBorder="1" applyAlignment="1">
      <alignment horizontal="center"/>
    </xf>
    <xf numFmtId="0" fontId="1" fillId="0" borderId="24" xfId="56" applyFont="1" applyFill="1" applyBorder="1" applyAlignment="1">
      <alignment horizontal="center"/>
      <protection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/>
    </xf>
    <xf numFmtId="0" fontId="1" fillId="0" borderId="21" xfId="56" applyFont="1" applyFill="1" applyBorder="1" applyAlignment="1">
      <alignment horizont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66" fontId="9" fillId="35" borderId="22" xfId="56" applyNumberFormat="1" applyFont="1" applyFill="1" applyBorder="1" applyAlignment="1">
      <alignment horizontal="center"/>
      <protection/>
    </xf>
    <xf numFmtId="20" fontId="1" fillId="0" borderId="22" xfId="56" applyNumberFormat="1" applyFont="1" applyFill="1" applyBorder="1" applyAlignment="1">
      <alignment horizontal="center"/>
      <protection/>
    </xf>
    <xf numFmtId="20" fontId="1" fillId="0" borderId="22" xfId="0" applyNumberFormat="1" applyFont="1" applyBorder="1" applyAlignment="1">
      <alignment horizontal="center"/>
    </xf>
    <xf numFmtId="20" fontId="1" fillId="0" borderId="22" xfId="46" applyNumberFormat="1" applyFont="1" applyFill="1" applyBorder="1" applyAlignment="1" applyProtection="1">
      <alignment horizontal="center"/>
      <protection/>
    </xf>
    <xf numFmtId="20" fontId="1" fillId="0" borderId="22" xfId="0" applyNumberFormat="1" applyFont="1" applyFill="1" applyBorder="1" applyAlignment="1">
      <alignment horizontal="center"/>
    </xf>
    <xf numFmtId="20" fontId="1" fillId="35" borderId="22" xfId="0" applyNumberFormat="1" applyFont="1" applyFill="1" applyBorder="1" applyAlignment="1">
      <alignment horizontal="center"/>
    </xf>
    <xf numFmtId="20" fontId="1" fillId="0" borderId="22" xfId="56" applyNumberFormat="1" applyFont="1" applyFill="1" applyBorder="1" applyAlignment="1">
      <alignment horizontal="center"/>
      <protection/>
    </xf>
    <xf numFmtId="20" fontId="1" fillId="0" borderId="26" xfId="56" applyNumberFormat="1" applyFont="1" applyFill="1" applyBorder="1" applyAlignment="1">
      <alignment horizontal="center"/>
      <protection/>
    </xf>
    <xf numFmtId="20" fontId="1" fillId="0" borderId="22" xfId="0" applyNumberFormat="1" applyFont="1" applyFill="1" applyBorder="1" applyAlignment="1">
      <alignment horizontal="center"/>
    </xf>
    <xf numFmtId="20" fontId="0" fillId="35" borderId="22" xfId="0" applyNumberFormat="1" applyFont="1" applyFill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1" fillId="0" borderId="22" xfId="0" applyNumberFormat="1" applyFont="1" applyBorder="1" applyAlignment="1">
      <alignment horizontal="center"/>
    </xf>
    <xf numFmtId="0" fontId="9" fillId="35" borderId="0" xfId="56" applyFont="1" applyFill="1" applyBorder="1" applyAlignment="1">
      <alignment horizontal="center"/>
      <protection/>
    </xf>
    <xf numFmtId="168" fontId="1" fillId="0" borderId="0" xfId="56" applyNumberFormat="1" applyFont="1" applyBorder="1" applyAlignment="1">
      <alignment horizontal="center"/>
      <protection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5" borderId="24" xfId="56" applyFont="1" applyFill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166" fontId="9" fillId="35" borderId="24" xfId="56" applyNumberFormat="1" applyFont="1" applyFill="1" applyBorder="1" applyAlignment="1">
      <alignment horizontal="center"/>
      <protection/>
    </xf>
    <xf numFmtId="20" fontId="1" fillId="0" borderId="24" xfId="0" applyNumberFormat="1" applyFont="1" applyBorder="1" applyAlignment="1">
      <alignment horizontal="center"/>
    </xf>
    <xf numFmtId="20" fontId="1" fillId="0" borderId="24" xfId="46" applyNumberFormat="1" applyFont="1" applyFill="1" applyBorder="1" applyAlignment="1" applyProtection="1">
      <alignment horizontal="center"/>
      <protection/>
    </xf>
    <xf numFmtId="20" fontId="1" fillId="35" borderId="24" xfId="0" applyNumberFormat="1" applyFont="1" applyFill="1" applyBorder="1" applyAlignment="1">
      <alignment horizontal="center"/>
    </xf>
    <xf numFmtId="20" fontId="1" fillId="0" borderId="24" xfId="56" applyNumberFormat="1" applyFont="1" applyFill="1" applyBorder="1" applyAlignment="1">
      <alignment horizontal="center"/>
      <protection/>
    </xf>
    <xf numFmtId="20" fontId="1" fillId="0" borderId="24" xfId="0" applyNumberFormat="1" applyFont="1" applyFill="1" applyBorder="1" applyAlignment="1">
      <alignment horizontal="center"/>
    </xf>
    <xf numFmtId="20" fontId="0" fillId="35" borderId="24" xfId="0" applyNumberFormat="1" applyFont="1" applyFill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0" fontId="1" fillId="0" borderId="24" xfId="56" applyFont="1" applyFill="1" applyBorder="1" applyAlignment="1">
      <alignment horizontal="left"/>
      <protection/>
    </xf>
    <xf numFmtId="0" fontId="1" fillId="0" borderId="0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1" fillId="35" borderId="24" xfId="56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right"/>
    </xf>
    <xf numFmtId="0" fontId="1" fillId="35" borderId="24" xfId="56" applyFont="1" applyFill="1" applyBorder="1" applyAlignment="1">
      <alignment horizontal="right"/>
      <protection/>
    </xf>
    <xf numFmtId="3" fontId="0" fillId="0" borderId="24" xfId="0" applyNumberFormat="1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right"/>
    </xf>
    <xf numFmtId="0" fontId="1" fillId="42" borderId="13" xfId="0" applyFont="1" applyFill="1" applyBorder="1" applyAlignment="1">
      <alignment/>
    </xf>
    <xf numFmtId="0" fontId="1" fillId="42" borderId="13" xfId="56" applyFont="1" applyFill="1" applyBorder="1" applyAlignment="1">
      <alignment horizontal="left"/>
      <protection/>
    </xf>
    <xf numFmtId="3" fontId="0" fillId="40" borderId="20" xfId="0" applyNumberFormat="1" applyFill="1" applyBorder="1" applyAlignment="1">
      <alignment horizontal="center"/>
    </xf>
    <xf numFmtId="3" fontId="0" fillId="40" borderId="20" xfId="56" applyNumberFormat="1" applyFont="1" applyFill="1" applyBorder="1" applyAlignment="1">
      <alignment horizontal="center"/>
      <protection/>
    </xf>
    <xf numFmtId="0" fontId="1" fillId="39" borderId="21" xfId="0" applyFont="1" applyFill="1" applyBorder="1" applyAlignment="1">
      <alignment horizontal="center"/>
    </xf>
    <xf numFmtId="0" fontId="7" fillId="0" borderId="0" xfId="56" applyFont="1" applyBorder="1" applyAlignment="1">
      <alignment horizontal="center"/>
      <protection/>
    </xf>
    <xf numFmtId="0" fontId="3" fillId="35" borderId="0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/>
    </xf>
    <xf numFmtId="3" fontId="12" fillId="0" borderId="27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" fillId="0" borderId="0" xfId="56" applyFont="1">
      <alignment/>
      <protection/>
    </xf>
    <xf numFmtId="0" fontId="1" fillId="0" borderId="22" xfId="56" applyFont="1" applyBorder="1">
      <alignment/>
      <protection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30" fillId="0" borderId="0" xfId="0" applyFont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168" fontId="5" fillId="31" borderId="13" xfId="47" applyNumberFormat="1" applyFont="1" applyBorder="1" applyAlignment="1" applyProtection="1">
      <alignment horizontal="right"/>
      <protection/>
    </xf>
    <xf numFmtId="0" fontId="2" fillId="35" borderId="16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right"/>
    </xf>
    <xf numFmtId="168" fontId="30" fillId="0" borderId="0" xfId="56" applyNumberFormat="1" applyFont="1" applyAlignment="1">
      <alignment horizontal="right"/>
      <protection/>
    </xf>
    <xf numFmtId="0" fontId="6" fillId="36" borderId="13" xfId="46" applyNumberFormat="1" applyFont="1" applyFill="1" applyBorder="1" applyAlignment="1" applyProtection="1">
      <alignment/>
      <protection/>
    </xf>
    <xf numFmtId="0" fontId="4" fillId="0" borderId="13" xfId="46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20" fontId="4" fillId="0" borderId="13" xfId="56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0" fontId="1" fillId="39" borderId="21" xfId="0" applyFont="1" applyFill="1" applyBorder="1" applyAlignment="1">
      <alignment horizontal="center" wrapText="1"/>
    </xf>
    <xf numFmtId="167" fontId="1" fillId="0" borderId="0" xfId="56" applyNumberFormat="1" applyFont="1" applyFill="1" applyBorder="1" applyAlignment="1">
      <alignment horizontal="center"/>
      <protection/>
    </xf>
    <xf numFmtId="3" fontId="30" fillId="0" borderId="0" xfId="0" applyNumberFormat="1" applyFont="1" applyAlignment="1">
      <alignment/>
    </xf>
    <xf numFmtId="0" fontId="32" fillId="0" borderId="0" xfId="0" applyFont="1" applyAlignment="1">
      <alignment/>
    </xf>
    <xf numFmtId="0" fontId="1" fillId="39" borderId="22" xfId="47" applyNumberFormat="1" applyFont="1" applyFill="1" applyBorder="1" applyAlignment="1" applyProtection="1">
      <alignment horizontal="center"/>
      <protection/>
    </xf>
    <xf numFmtId="0" fontId="30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horizontal="right"/>
    </xf>
    <xf numFmtId="0" fontId="1" fillId="0" borderId="13" xfId="47" applyNumberFormat="1" applyFont="1" applyFill="1" applyBorder="1" applyAlignment="1" applyProtection="1">
      <alignment horizontal="center"/>
      <protection/>
    </xf>
    <xf numFmtId="14" fontId="1" fillId="0" borderId="22" xfId="0" applyNumberFormat="1" applyFont="1" applyBorder="1" applyAlignment="1">
      <alignment horizontal="center"/>
    </xf>
    <xf numFmtId="0" fontId="1" fillId="0" borderId="28" xfId="56" applyFont="1" applyFill="1" applyBorder="1" applyAlignment="1">
      <alignment horizontal="center"/>
      <protection/>
    </xf>
    <xf numFmtId="0" fontId="1" fillId="0" borderId="24" xfId="56" applyFont="1" applyFill="1" applyBorder="1" applyAlignment="1">
      <alignment horizontal="right"/>
      <protection/>
    </xf>
    <xf numFmtId="3" fontId="1" fillId="0" borderId="24" xfId="56" applyNumberFormat="1" applyFont="1" applyFill="1" applyBorder="1" applyAlignment="1">
      <alignment horizontal="center"/>
      <protection/>
    </xf>
    <xf numFmtId="3" fontId="1" fillId="0" borderId="24" xfId="56" applyNumberFormat="1" applyFont="1" applyFill="1" applyBorder="1" applyAlignment="1">
      <alignment horizontal="right"/>
      <protection/>
    </xf>
    <xf numFmtId="14" fontId="30" fillId="0" borderId="0" xfId="0" applyNumberFormat="1" applyFont="1" applyAlignment="1">
      <alignment/>
    </xf>
    <xf numFmtId="3" fontId="30" fillId="0" borderId="20" xfId="0" applyNumberFormat="1" applyFont="1" applyBorder="1" applyAlignment="1">
      <alignment/>
    </xf>
    <xf numFmtId="3" fontId="33" fillId="0" borderId="27" xfId="0" applyNumberFormat="1" applyFont="1" applyBorder="1" applyAlignment="1">
      <alignment horizontal="center"/>
    </xf>
    <xf numFmtId="14" fontId="2" fillId="35" borderId="13" xfId="56" applyNumberFormat="1" applyFont="1" applyFill="1" applyBorder="1" applyAlignment="1">
      <alignment horizontal="center"/>
      <protection/>
    </xf>
    <xf numFmtId="0" fontId="2" fillId="35" borderId="13" xfId="56" applyFont="1" applyFill="1" applyBorder="1" applyAlignment="1">
      <alignment horizontal="center"/>
      <protection/>
    </xf>
    <xf numFmtId="0" fontId="2" fillId="35" borderId="13" xfId="56" applyFont="1" applyFill="1" applyBorder="1" applyAlignment="1">
      <alignment horizontal="right"/>
      <protection/>
    </xf>
    <xf numFmtId="166" fontId="2" fillId="35" borderId="13" xfId="56" applyNumberFormat="1" applyFont="1" applyFill="1" applyBorder="1" applyAlignment="1">
      <alignment horizontal="center"/>
      <protection/>
    </xf>
    <xf numFmtId="0" fontId="2" fillId="35" borderId="16" xfId="56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14" fontId="1" fillId="0" borderId="24" xfId="0" applyNumberFormat="1" applyFont="1" applyFill="1" applyBorder="1" applyAlignment="1">
      <alignment horizontal="center"/>
    </xf>
    <xf numFmtId="14" fontId="1" fillId="0" borderId="24" xfId="0" applyNumberFormat="1" applyFont="1" applyFill="1" applyBorder="1" applyAlignment="1">
      <alignment horizontal="center" vertical="center" wrapText="1"/>
    </xf>
    <xf numFmtId="0" fontId="1" fillId="43" borderId="29" xfId="0" applyFont="1" applyFill="1" applyBorder="1" applyAlignment="1">
      <alignment/>
    </xf>
    <xf numFmtId="0" fontId="1" fillId="43" borderId="30" xfId="0" applyFont="1" applyFill="1" applyBorder="1" applyAlignment="1">
      <alignment/>
    </xf>
    <xf numFmtId="0" fontId="1" fillId="43" borderId="31" xfId="0" applyFont="1" applyFill="1" applyBorder="1" applyAlignment="1">
      <alignment/>
    </xf>
    <xf numFmtId="3" fontId="0" fillId="40" borderId="20" xfId="56" applyNumberFormat="1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Buena" xfId="46"/>
    <cellStyle name="Excel_BuiltIn_Incorrect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Buques</a:t>
            </a:r>
          </a:p>
        </c:rich>
      </c:tx>
      <c:layout>
        <c:manualLayout>
          <c:xMode val="factor"/>
          <c:yMode val="factor"/>
          <c:x val="-0.00625"/>
          <c:y val="-0.01075"/>
        </c:manualLayout>
      </c:layout>
      <c:spPr>
        <a:noFill/>
        <a:ln w="3175">
          <a:noFill/>
        </a:ln>
      </c:spPr>
    </c:title>
    <c:view3D>
      <c:rotX val="16"/>
      <c:hPercent val="47"/>
      <c:rotY val="19"/>
      <c:depthPercent val="100"/>
      <c:rAngAx val="1"/>
    </c:view3D>
    <c:plotArea>
      <c:layout>
        <c:manualLayout>
          <c:xMode val="edge"/>
          <c:yMode val="edge"/>
          <c:x val="0.032"/>
          <c:y val="0.20675"/>
          <c:w val="0.955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'2025-2026'!$O$8:$O$11</c:f>
              <c:strCache/>
            </c:strRef>
          </c:cat>
          <c:val>
            <c:numRef>
              <c:f>'2025-2026'!$P$8:$P$11</c:f>
              <c:numCache/>
            </c:numRef>
          </c:val>
          <c:shape val="box"/>
        </c:ser>
        <c:shape val="box"/>
        <c:axId val="11681548"/>
        <c:axId val="38025069"/>
      </c:bar3D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25069"/>
        <c:crossesAt val="0"/>
        <c:auto val="1"/>
        <c:lblOffset val="100"/>
        <c:tickLblSkip val="1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81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Pasajeros</a:t>
            </a:r>
          </a:p>
        </c:rich>
      </c:tx>
      <c:layout>
        <c:manualLayout>
          <c:xMode val="factor"/>
          <c:yMode val="factor"/>
          <c:x val="-0.0125"/>
          <c:y val="-0.01075"/>
        </c:manualLayout>
      </c:layout>
      <c:spPr>
        <a:noFill/>
        <a:ln w="3175">
          <a:noFill/>
        </a:ln>
      </c:spPr>
    </c:title>
    <c:view3D>
      <c:rotX val="16"/>
      <c:hPercent val="42"/>
      <c:rotY val="19"/>
      <c:depthPercent val="100"/>
      <c:rAngAx val="1"/>
    </c:view3D>
    <c:plotArea>
      <c:layout>
        <c:manualLayout>
          <c:xMode val="edge"/>
          <c:yMode val="edge"/>
          <c:x val="0"/>
          <c:y val="0.24275"/>
          <c:w val="0.97825"/>
          <c:h val="0.7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'2025-2026'!$V$7</c:f>
              <c:strCache>
                <c:ptCount val="1"/>
                <c:pt idx="0">
                  <c:v>Pasajeros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'2025-2026'!$U$8:$U$11</c:f>
              <c:strCache/>
            </c:strRef>
          </c:cat>
          <c:val>
            <c:numRef>
              <c:f>'2025-2026'!$V$8:$V$11</c:f>
              <c:numCache/>
            </c:numRef>
          </c:val>
          <c:shape val="box"/>
        </c:ser>
        <c:shape val="box"/>
        <c:axId val="6681302"/>
        <c:axId val="60131719"/>
      </c:bar3DChart>
      <c:catAx>
        <c:axId val="6681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131719"/>
        <c:crossesAt val="0"/>
        <c:auto val="1"/>
        <c:lblOffset val="100"/>
        <c:tickLblSkip val="1"/>
        <c:noMultiLvlLbl val="0"/>
      </c:catAx>
      <c:valAx>
        <c:axId val="60131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81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Tripulantes</a:t>
            </a:r>
          </a:p>
        </c:rich>
      </c:tx>
      <c:layout>
        <c:manualLayout>
          <c:xMode val="factor"/>
          <c:yMode val="factor"/>
          <c:x val="-0.015"/>
          <c:y val="-0.01075"/>
        </c:manualLayout>
      </c:layout>
      <c:spPr>
        <a:noFill/>
        <a:ln w="3175">
          <a:noFill/>
        </a:ln>
      </c:spPr>
    </c:title>
    <c:view3D>
      <c:rotX val="16"/>
      <c:hPercent val="43"/>
      <c:rotY val="19"/>
      <c:depthPercent val="100"/>
      <c:rAngAx val="1"/>
    </c:view3D>
    <c:plotArea>
      <c:layout>
        <c:manualLayout>
          <c:xMode val="edge"/>
          <c:yMode val="edge"/>
          <c:x val="0"/>
          <c:y val="0.24275"/>
          <c:w val="0.97775"/>
          <c:h val="0.7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'2025-2026'!$X$7</c:f>
              <c:strCache>
                <c:ptCount val="1"/>
                <c:pt idx="0">
                  <c:v>Tripulantes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'2025-2026'!$W$8:$W$11</c:f>
              <c:strCache/>
            </c:strRef>
          </c:cat>
          <c:val>
            <c:numRef>
              <c:f>'2025-2026'!$X$8:$X$11</c:f>
              <c:numCache/>
            </c:numRef>
          </c:val>
          <c:shape val="box"/>
        </c:ser>
        <c:shape val="box"/>
        <c:axId val="4314560"/>
        <c:axId val="38831041"/>
      </c:bar3DChart>
      <c:catAx>
        <c:axId val="4314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31041"/>
        <c:crossesAt val="0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14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Cruceristas</a:t>
            </a:r>
          </a:p>
        </c:rich>
      </c:tx>
      <c:layout>
        <c:manualLayout>
          <c:xMode val="factor"/>
          <c:yMode val="factor"/>
          <c:x val="-0.01475"/>
          <c:y val="-0.01075"/>
        </c:manualLayout>
      </c:layout>
      <c:spPr>
        <a:noFill/>
        <a:ln w="3175">
          <a:noFill/>
        </a:ln>
      </c:spPr>
    </c:title>
    <c:view3D>
      <c:rotX val="16"/>
      <c:hPercent val="43"/>
      <c:rotY val="19"/>
      <c:depthPercent val="100"/>
      <c:rAngAx val="1"/>
    </c:view3D>
    <c:plotArea>
      <c:layout>
        <c:manualLayout>
          <c:xMode val="edge"/>
          <c:yMode val="edge"/>
          <c:x val="0"/>
          <c:y val="0.24275"/>
          <c:w val="0.978"/>
          <c:h val="0.7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'2025-2026'!$Z$7</c:f>
              <c:strCache>
                <c:ptCount val="1"/>
                <c:pt idx="0">
                  <c:v>Total Cruceristas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'2025-2026'!$Y$8:$Y$11</c:f>
              <c:strCache/>
            </c:strRef>
          </c:cat>
          <c:val>
            <c:numRef>
              <c:f>'2025-2026'!$Z$8:$Z$11</c:f>
              <c:numCache/>
            </c:numRef>
          </c:val>
          <c:shape val="box"/>
        </c:ser>
        <c:shape val="box"/>
        <c:axId val="13935050"/>
        <c:axId val="58306587"/>
      </c:bar3D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06587"/>
        <c:crossesAt val="0"/>
        <c:auto val="1"/>
        <c:lblOffset val="100"/>
        <c:tickLblSkip val="1"/>
        <c:noMultiLvlLbl val="0"/>
      </c:catAx>
      <c:valAx>
        <c:axId val="58306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350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12</xdr:row>
      <xdr:rowOff>161925</xdr:rowOff>
    </xdr:from>
    <xdr:to>
      <xdr:col>18</xdr:col>
      <xdr:colOff>742950</xdr:colOff>
      <xdr:row>29</xdr:row>
      <xdr:rowOff>152400</xdr:rowOff>
    </xdr:to>
    <xdr:graphicFrame>
      <xdr:nvGraphicFramePr>
        <xdr:cNvPr id="1" name="Gráfico 1"/>
        <xdr:cNvGraphicFramePr/>
      </xdr:nvGraphicFramePr>
      <xdr:xfrm>
        <a:off x="9591675" y="2257425"/>
        <a:ext cx="4705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30</xdr:row>
      <xdr:rowOff>85725</xdr:rowOff>
    </xdr:from>
    <xdr:to>
      <xdr:col>18</xdr:col>
      <xdr:colOff>723900</xdr:colOff>
      <xdr:row>47</xdr:row>
      <xdr:rowOff>76200</xdr:rowOff>
    </xdr:to>
    <xdr:graphicFrame>
      <xdr:nvGraphicFramePr>
        <xdr:cNvPr id="2" name="Gráfico 2"/>
        <xdr:cNvGraphicFramePr/>
      </xdr:nvGraphicFramePr>
      <xdr:xfrm>
        <a:off x="9601200" y="5095875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904875</xdr:colOff>
      <xdr:row>12</xdr:row>
      <xdr:rowOff>95250</xdr:rowOff>
    </xdr:from>
    <xdr:to>
      <xdr:col>21</xdr:col>
      <xdr:colOff>657225</xdr:colOff>
      <xdr:row>29</xdr:row>
      <xdr:rowOff>85725</xdr:rowOff>
    </xdr:to>
    <xdr:graphicFrame>
      <xdr:nvGraphicFramePr>
        <xdr:cNvPr id="3" name="Gráfico 3"/>
        <xdr:cNvGraphicFramePr/>
      </xdr:nvGraphicFramePr>
      <xdr:xfrm>
        <a:off x="14458950" y="2190750"/>
        <a:ext cx="4562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923925</xdr:colOff>
      <xdr:row>30</xdr:row>
      <xdr:rowOff>123825</xdr:rowOff>
    </xdr:from>
    <xdr:to>
      <xdr:col>21</xdr:col>
      <xdr:colOff>695325</xdr:colOff>
      <xdr:row>47</xdr:row>
      <xdr:rowOff>114300</xdr:rowOff>
    </xdr:to>
    <xdr:graphicFrame>
      <xdr:nvGraphicFramePr>
        <xdr:cNvPr id="4" name="Gráfico 4"/>
        <xdr:cNvGraphicFramePr/>
      </xdr:nvGraphicFramePr>
      <xdr:xfrm>
        <a:off x="14478000" y="5133975"/>
        <a:ext cx="45815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0.7109375" style="0" customWidth="1"/>
    <col min="3" max="3" width="35.7109375" style="0" customWidth="1"/>
    <col min="4" max="4" width="10.28125" style="0" customWidth="1"/>
    <col min="5" max="5" width="13.28125" style="0" customWidth="1"/>
    <col min="6" max="6" width="6.00390625" style="0" customWidth="1"/>
    <col min="10" max="10" width="6.57421875" style="0" customWidth="1"/>
    <col min="11" max="11" width="6.421875" style="0" customWidth="1"/>
    <col min="13" max="13" width="20.00390625" style="0" customWidth="1"/>
    <col min="16" max="16" width="2.8515625" style="1" customWidth="1"/>
    <col min="17" max="21" width="11.421875" style="1" customWidth="1"/>
    <col min="22" max="22" width="2.8515625" style="1" customWidth="1"/>
  </cols>
  <sheetData>
    <row r="1" spans="1:12" ht="15">
      <c r="A1" s="38"/>
      <c r="B1" s="318" t="s">
        <v>29</v>
      </c>
      <c r="C1" s="318"/>
      <c r="D1" s="318"/>
      <c r="E1" s="318"/>
      <c r="F1" s="318"/>
      <c r="G1" s="318"/>
      <c r="H1" s="318"/>
      <c r="I1" s="318"/>
      <c r="J1" s="39"/>
      <c r="K1" s="39"/>
      <c r="L1" s="38"/>
    </row>
    <row r="2" spans="1:12" ht="15.75" thickBot="1">
      <c r="A2" s="38"/>
      <c r="B2" s="39"/>
      <c r="C2" s="39"/>
      <c r="D2" s="40"/>
      <c r="E2" s="39"/>
      <c r="F2" s="41"/>
      <c r="G2" s="42" t="s">
        <v>0</v>
      </c>
      <c r="H2" s="42" t="s">
        <v>0</v>
      </c>
      <c r="I2" s="38"/>
      <c r="J2" s="38"/>
      <c r="K2" s="38"/>
      <c r="L2" s="38"/>
    </row>
    <row r="3" spans="1:23" ht="15">
      <c r="A3" s="43"/>
      <c r="B3" s="44" t="s">
        <v>1</v>
      </c>
      <c r="C3" s="44" t="s">
        <v>2</v>
      </c>
      <c r="D3" s="44" t="s">
        <v>3</v>
      </c>
      <c r="E3" s="44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46" t="s">
        <v>9</v>
      </c>
      <c r="K3" s="46" t="s">
        <v>10</v>
      </c>
      <c r="L3" s="47" t="s">
        <v>30</v>
      </c>
      <c r="M3" s="44" t="s">
        <v>31</v>
      </c>
      <c r="P3" s="2"/>
      <c r="Q3" s="3"/>
      <c r="R3" s="3"/>
      <c r="S3" s="3"/>
      <c r="T3" s="3"/>
      <c r="U3" s="3"/>
      <c r="V3" s="4"/>
      <c r="W3" s="1"/>
    </row>
    <row r="4" spans="1:23" ht="15.75">
      <c r="A4" s="43">
        <v>1</v>
      </c>
      <c r="B4" s="148">
        <v>44851</v>
      </c>
      <c r="C4" s="216" t="s">
        <v>96</v>
      </c>
      <c r="D4" s="50" t="s">
        <v>97</v>
      </c>
      <c r="E4" s="50" t="s">
        <v>14</v>
      </c>
      <c r="F4" s="50">
        <v>67</v>
      </c>
      <c r="G4" s="223">
        <v>76</v>
      </c>
      <c r="H4" s="223">
        <v>37</v>
      </c>
      <c r="I4" s="65">
        <v>786</v>
      </c>
      <c r="J4" s="66">
        <v>0.2916666666666667</v>
      </c>
      <c r="K4" s="66">
        <v>0.75</v>
      </c>
      <c r="L4" s="71">
        <v>44834</v>
      </c>
      <c r="M4" s="56" t="s">
        <v>101</v>
      </c>
      <c r="P4" s="13"/>
      <c r="Q4" s="319" t="s">
        <v>13</v>
      </c>
      <c r="R4" s="319"/>
      <c r="S4" s="14"/>
      <c r="T4" s="14"/>
      <c r="U4" s="14"/>
      <c r="V4" s="15"/>
      <c r="W4" s="1"/>
    </row>
    <row r="5" spans="1:23" ht="15">
      <c r="A5" s="57">
        <f>1+A4</f>
        <v>2</v>
      </c>
      <c r="B5" s="222">
        <v>44858</v>
      </c>
      <c r="C5" s="138" t="s">
        <v>84</v>
      </c>
      <c r="D5" s="56" t="s">
        <v>11</v>
      </c>
      <c r="E5" s="56" t="s">
        <v>40</v>
      </c>
      <c r="F5" s="56">
        <v>82</v>
      </c>
      <c r="G5" s="224">
        <v>108</v>
      </c>
      <c r="H5" s="224">
        <v>51</v>
      </c>
      <c r="I5" s="91">
        <v>1063</v>
      </c>
      <c r="J5" s="61">
        <v>0.3333333333333333</v>
      </c>
      <c r="K5" s="61">
        <v>0.6666666666666666</v>
      </c>
      <c r="L5" s="133">
        <v>44745</v>
      </c>
      <c r="M5" s="56" t="s">
        <v>33</v>
      </c>
      <c r="P5" s="13"/>
      <c r="Q5" s="14"/>
      <c r="R5" s="14"/>
      <c r="S5" s="14"/>
      <c r="T5" s="14"/>
      <c r="U5" s="14"/>
      <c r="V5" s="15"/>
      <c r="W5" s="1"/>
    </row>
    <row r="6" spans="1:23" ht="15">
      <c r="A6" s="57">
        <f aca="true" t="shared" si="0" ref="A6:A54">1+A5</f>
        <v>3</v>
      </c>
      <c r="B6" s="222">
        <v>44859</v>
      </c>
      <c r="C6" s="221" t="s">
        <v>81</v>
      </c>
      <c r="D6" s="56" t="s">
        <v>11</v>
      </c>
      <c r="E6" s="56" t="s">
        <v>14</v>
      </c>
      <c r="F6" s="56">
        <v>118</v>
      </c>
      <c r="G6" s="228">
        <v>67</v>
      </c>
      <c r="H6" s="228">
        <v>101</v>
      </c>
      <c r="I6" s="91">
        <v>3836</v>
      </c>
      <c r="J6" s="61">
        <v>0.75</v>
      </c>
      <c r="K6" s="61">
        <v>0.75</v>
      </c>
      <c r="L6" s="133">
        <v>44718</v>
      </c>
      <c r="M6" s="135" t="s">
        <v>82</v>
      </c>
      <c r="N6" t="s">
        <v>83</v>
      </c>
      <c r="P6" s="13"/>
      <c r="Q6" s="16"/>
      <c r="R6" s="320" t="s">
        <v>19</v>
      </c>
      <c r="S6" s="320"/>
      <c r="T6" s="320"/>
      <c r="U6" s="320"/>
      <c r="V6" s="15"/>
      <c r="W6" s="1"/>
    </row>
    <row r="7" spans="1:23" ht="12.75" customHeight="1">
      <c r="A7" s="57">
        <f t="shared" si="0"/>
        <v>4</v>
      </c>
      <c r="B7" s="222">
        <v>44865</v>
      </c>
      <c r="C7" s="138" t="s">
        <v>85</v>
      </c>
      <c r="D7" s="56" t="s">
        <v>11</v>
      </c>
      <c r="E7" s="56" t="s">
        <v>40</v>
      </c>
      <c r="F7" s="56">
        <v>108</v>
      </c>
      <c r="G7" s="224">
        <v>158</v>
      </c>
      <c r="H7" s="224">
        <v>73</v>
      </c>
      <c r="I7" s="91">
        <v>2057</v>
      </c>
      <c r="J7" s="61">
        <v>0.3333333333333333</v>
      </c>
      <c r="K7" s="61">
        <v>0.6666666666666666</v>
      </c>
      <c r="L7" s="133">
        <v>44745</v>
      </c>
      <c r="M7" s="56" t="s">
        <v>33</v>
      </c>
      <c r="P7" s="13"/>
      <c r="Q7" s="119"/>
      <c r="R7" s="320" t="s">
        <v>23</v>
      </c>
      <c r="S7" s="320"/>
      <c r="T7" s="320"/>
      <c r="U7" s="320"/>
      <c r="V7" s="15"/>
      <c r="W7" s="1"/>
    </row>
    <row r="8" spans="1:23" ht="12.75" customHeight="1">
      <c r="A8" s="57">
        <f t="shared" si="0"/>
        <v>5</v>
      </c>
      <c r="B8" s="227">
        <v>44867</v>
      </c>
      <c r="C8" s="49" t="s">
        <v>32</v>
      </c>
      <c r="D8" s="50" t="s">
        <v>11</v>
      </c>
      <c r="E8" s="51" t="s">
        <v>14</v>
      </c>
      <c r="F8" s="69">
        <v>111</v>
      </c>
      <c r="G8" s="231">
        <v>136</v>
      </c>
      <c r="H8" s="231">
        <v>89</v>
      </c>
      <c r="I8" s="53">
        <v>2073</v>
      </c>
      <c r="J8" s="54">
        <v>0.2916666666666667</v>
      </c>
      <c r="K8" s="54">
        <v>0.75</v>
      </c>
      <c r="L8" s="55">
        <v>44014</v>
      </c>
      <c r="M8" s="56" t="s">
        <v>33</v>
      </c>
      <c r="P8" s="13"/>
      <c r="Q8" s="20" t="s">
        <v>109</v>
      </c>
      <c r="R8" s="17" t="s">
        <v>24</v>
      </c>
      <c r="S8" s="21"/>
      <c r="T8" s="21"/>
      <c r="U8" s="21"/>
      <c r="V8" s="15"/>
      <c r="W8" s="1"/>
    </row>
    <row r="9" spans="1:23" ht="14.25" customHeight="1">
      <c r="A9" s="57">
        <f t="shared" si="0"/>
        <v>6</v>
      </c>
      <c r="B9" s="148">
        <v>44875</v>
      </c>
      <c r="C9" s="49" t="s">
        <v>28</v>
      </c>
      <c r="D9" s="56" t="s">
        <v>91</v>
      </c>
      <c r="E9" s="58" t="s">
        <v>14</v>
      </c>
      <c r="F9" s="58">
        <v>156</v>
      </c>
      <c r="G9" s="232">
        <v>220</v>
      </c>
      <c r="H9" s="232">
        <v>233</v>
      </c>
      <c r="I9" s="60">
        <v>5302</v>
      </c>
      <c r="J9" s="61">
        <v>0.2916666666666667</v>
      </c>
      <c r="K9" s="61">
        <v>0.5416666666666666</v>
      </c>
      <c r="L9" s="62">
        <v>44089</v>
      </c>
      <c r="M9" s="58" t="s">
        <v>22</v>
      </c>
      <c r="P9" s="13"/>
      <c r="Q9" s="225" t="s">
        <v>25</v>
      </c>
      <c r="R9" s="320" t="s">
        <v>26</v>
      </c>
      <c r="S9" s="320"/>
      <c r="T9" s="320"/>
      <c r="U9" s="320"/>
      <c r="V9" s="15"/>
      <c r="W9" s="1"/>
    </row>
    <row r="10" spans="1:22" ht="15" customHeight="1">
      <c r="A10" s="57">
        <f t="shared" si="0"/>
        <v>7</v>
      </c>
      <c r="B10" s="147">
        <v>44881</v>
      </c>
      <c r="C10" s="138" t="s">
        <v>102</v>
      </c>
      <c r="D10" s="56" t="s">
        <v>11</v>
      </c>
      <c r="E10" s="49" t="s">
        <v>40</v>
      </c>
      <c r="F10" s="56">
        <v>49</v>
      </c>
      <c r="G10" s="224">
        <v>84</v>
      </c>
      <c r="H10" s="224">
        <v>10</v>
      </c>
      <c r="I10" s="91">
        <v>303</v>
      </c>
      <c r="J10" s="61">
        <v>0.4166666666666667</v>
      </c>
      <c r="K10" s="61">
        <v>0.75</v>
      </c>
      <c r="L10" s="133">
        <v>44722</v>
      </c>
      <c r="M10" s="56" t="s">
        <v>79</v>
      </c>
      <c r="N10" s="134" t="s">
        <v>80</v>
      </c>
      <c r="P10" s="13"/>
      <c r="Q10" s="226"/>
      <c r="R10" s="21" t="s">
        <v>107</v>
      </c>
      <c r="S10" s="14"/>
      <c r="T10" s="14"/>
      <c r="U10" s="14"/>
      <c r="V10" s="15"/>
    </row>
    <row r="11" spans="1:22" ht="15" customHeight="1" thickBot="1">
      <c r="A11" s="57">
        <f t="shared" si="0"/>
        <v>8</v>
      </c>
      <c r="B11" s="148">
        <v>44883</v>
      </c>
      <c r="C11" s="49" t="s">
        <v>34</v>
      </c>
      <c r="D11" s="50" t="s">
        <v>11</v>
      </c>
      <c r="E11" s="50" t="s">
        <v>14</v>
      </c>
      <c r="F11" s="50">
        <v>138</v>
      </c>
      <c r="G11" s="254">
        <v>133</v>
      </c>
      <c r="H11" s="254">
        <v>169</v>
      </c>
      <c r="I11" s="65">
        <v>4707</v>
      </c>
      <c r="J11" s="66">
        <v>0.2916666666666667</v>
      </c>
      <c r="K11" s="66">
        <v>0.75</v>
      </c>
      <c r="L11" s="67">
        <v>43998</v>
      </c>
      <c r="M11" s="56" t="s">
        <v>33</v>
      </c>
      <c r="P11" s="376"/>
      <c r="Q11" s="377"/>
      <c r="R11" s="377"/>
      <c r="S11" s="377"/>
      <c r="T11" s="377"/>
      <c r="U11" s="377"/>
      <c r="V11" s="378"/>
    </row>
    <row r="12" spans="1:21" ht="12.75" customHeight="1">
      <c r="A12" s="238"/>
      <c r="B12" s="246">
        <v>44884</v>
      </c>
      <c r="C12" s="239" t="s">
        <v>108</v>
      </c>
      <c r="D12" s="240" t="s">
        <v>91</v>
      </c>
      <c r="E12" s="240" t="s">
        <v>36</v>
      </c>
      <c r="F12" s="240">
        <v>253</v>
      </c>
      <c r="G12" s="241">
        <v>0</v>
      </c>
      <c r="H12" s="241">
        <v>0</v>
      </c>
      <c r="I12" s="242">
        <v>44046</v>
      </c>
      <c r="J12" s="243">
        <v>0.3333333333333333</v>
      </c>
      <c r="K12" s="243">
        <v>0.75</v>
      </c>
      <c r="L12" s="244">
        <v>44454</v>
      </c>
      <c r="M12" s="245" t="s">
        <v>22</v>
      </c>
      <c r="R12" s="26"/>
      <c r="S12" s="27"/>
      <c r="T12" s="26"/>
      <c r="U12" s="27"/>
    </row>
    <row r="13" spans="1:21" ht="12.75" customHeight="1">
      <c r="A13" s="238"/>
      <c r="B13" s="247">
        <v>44884</v>
      </c>
      <c r="C13" s="248" t="s">
        <v>110</v>
      </c>
      <c r="D13" s="249" t="s">
        <v>11</v>
      </c>
      <c r="E13" s="249" t="s">
        <v>38</v>
      </c>
      <c r="F13" s="249">
        <v>113</v>
      </c>
      <c r="G13" s="250">
        <v>0</v>
      </c>
      <c r="H13" s="250">
        <v>0</v>
      </c>
      <c r="I13" s="251">
        <v>3168</v>
      </c>
      <c r="J13" s="252">
        <v>0.3333333333333333</v>
      </c>
      <c r="K13" s="252">
        <v>0.75</v>
      </c>
      <c r="L13" s="253">
        <v>44804</v>
      </c>
      <c r="M13" s="249" t="s">
        <v>33</v>
      </c>
      <c r="R13" s="26"/>
      <c r="S13" s="27"/>
      <c r="T13" s="26"/>
      <c r="U13" s="27"/>
    </row>
    <row r="14" spans="1:21" ht="12.75" customHeight="1">
      <c r="A14" s="57">
        <f>1+A11</f>
        <v>9</v>
      </c>
      <c r="B14" s="152">
        <v>44895</v>
      </c>
      <c r="C14" s="138" t="s">
        <v>94</v>
      </c>
      <c r="D14" s="56" t="s">
        <v>11</v>
      </c>
      <c r="E14" s="49" t="s">
        <v>14</v>
      </c>
      <c r="F14" s="56">
        <v>80</v>
      </c>
      <c r="G14" s="315">
        <v>97</v>
      </c>
      <c r="H14" s="315">
        <v>78</v>
      </c>
      <c r="I14" s="91">
        <v>1286</v>
      </c>
      <c r="J14" s="61">
        <v>0.5</v>
      </c>
      <c r="K14" s="61">
        <v>0.8333333333333334</v>
      </c>
      <c r="L14" s="133">
        <v>44798</v>
      </c>
      <c r="M14" s="135" t="s">
        <v>82</v>
      </c>
      <c r="N14" t="s">
        <v>83</v>
      </c>
      <c r="R14" s="26"/>
      <c r="S14" s="27"/>
      <c r="T14" s="26"/>
      <c r="U14" s="27"/>
    </row>
    <row r="15" spans="1:21" ht="12.75" customHeight="1">
      <c r="A15" s="57">
        <f t="shared" si="0"/>
        <v>10</v>
      </c>
      <c r="B15" s="148">
        <v>44901</v>
      </c>
      <c r="C15" s="68" t="s">
        <v>16</v>
      </c>
      <c r="D15" s="50" t="s">
        <v>91</v>
      </c>
      <c r="E15" s="69" t="s">
        <v>18</v>
      </c>
      <c r="F15" s="69">
        <v>228</v>
      </c>
      <c r="G15" s="316">
        <v>874</v>
      </c>
      <c r="H15" s="316">
        <v>458</v>
      </c>
      <c r="I15" s="65">
        <v>18865</v>
      </c>
      <c r="J15" s="66">
        <v>0.2916666666666667</v>
      </c>
      <c r="K15" s="66">
        <v>0.7083333333333334</v>
      </c>
      <c r="L15" s="67">
        <v>44026</v>
      </c>
      <c r="M15" s="56" t="s">
        <v>22</v>
      </c>
      <c r="R15" s="26"/>
      <c r="S15" s="27"/>
      <c r="T15" s="26"/>
      <c r="U15" s="27"/>
    </row>
    <row r="16" spans="1:13" ht="12.75" customHeight="1">
      <c r="A16" s="57">
        <f t="shared" si="0"/>
        <v>11</v>
      </c>
      <c r="B16" s="148">
        <v>44916</v>
      </c>
      <c r="C16" s="68" t="s">
        <v>27</v>
      </c>
      <c r="D16" s="50" t="s">
        <v>91</v>
      </c>
      <c r="E16" s="50" t="s">
        <v>14</v>
      </c>
      <c r="F16" s="50">
        <v>296</v>
      </c>
      <c r="G16" s="379">
        <v>2102</v>
      </c>
      <c r="H16" s="379">
        <v>1051</v>
      </c>
      <c r="I16" s="65">
        <v>61087</v>
      </c>
      <c r="J16" s="61">
        <v>0.4375</v>
      </c>
      <c r="K16" s="61">
        <v>0.8472222222222222</v>
      </c>
      <c r="L16" s="67">
        <v>44008</v>
      </c>
      <c r="M16" s="56" t="s">
        <v>22</v>
      </c>
    </row>
    <row r="17" spans="1:13" ht="15">
      <c r="A17" s="57">
        <f t="shared" si="0"/>
        <v>12</v>
      </c>
      <c r="B17" s="149">
        <v>44920</v>
      </c>
      <c r="C17" s="130" t="s">
        <v>37</v>
      </c>
      <c r="D17" s="50" t="s">
        <v>91</v>
      </c>
      <c r="E17" s="50" t="s">
        <v>38</v>
      </c>
      <c r="F17" s="50">
        <v>294</v>
      </c>
      <c r="G17" s="76">
        <v>2000</v>
      </c>
      <c r="H17" s="76">
        <v>925</v>
      </c>
      <c r="I17" s="65">
        <v>88427</v>
      </c>
      <c r="J17" s="66">
        <v>0.3333333333333333</v>
      </c>
      <c r="K17" s="66">
        <v>0.75</v>
      </c>
      <c r="L17" s="71">
        <v>44180</v>
      </c>
      <c r="M17" s="56" t="s">
        <v>22</v>
      </c>
    </row>
    <row r="18" spans="1:13" ht="15">
      <c r="A18" s="57">
        <f t="shared" si="0"/>
        <v>13</v>
      </c>
      <c r="B18" s="149">
        <v>44920</v>
      </c>
      <c r="C18" s="131" t="s">
        <v>39</v>
      </c>
      <c r="D18" s="56" t="s">
        <v>11</v>
      </c>
      <c r="E18" s="49" t="s">
        <v>40</v>
      </c>
      <c r="F18" s="56">
        <v>285</v>
      </c>
      <c r="G18" s="73">
        <v>1850</v>
      </c>
      <c r="H18" s="73">
        <v>800</v>
      </c>
      <c r="I18" s="74">
        <v>42146</v>
      </c>
      <c r="J18" s="61">
        <v>0.375</v>
      </c>
      <c r="K18" s="61">
        <v>0.75</v>
      </c>
      <c r="L18" s="71">
        <v>44214</v>
      </c>
      <c r="M18" s="49" t="s">
        <v>41</v>
      </c>
    </row>
    <row r="19" spans="1:13" ht="15">
      <c r="A19" s="57">
        <f t="shared" si="0"/>
        <v>14</v>
      </c>
      <c r="B19" s="149">
        <v>44920</v>
      </c>
      <c r="C19" s="132" t="s">
        <v>78</v>
      </c>
      <c r="D19" s="56" t="s">
        <v>11</v>
      </c>
      <c r="E19" s="58" t="s">
        <v>14</v>
      </c>
      <c r="F19" s="58">
        <v>179</v>
      </c>
      <c r="G19" s="59">
        <v>330</v>
      </c>
      <c r="H19" s="59">
        <v>250</v>
      </c>
      <c r="I19" s="94">
        <v>9205</v>
      </c>
      <c r="J19" s="66">
        <v>0.2916666666666667</v>
      </c>
      <c r="K19" s="66">
        <v>0.8333333333333334</v>
      </c>
      <c r="L19" s="67">
        <v>44690</v>
      </c>
      <c r="M19" s="56" t="s">
        <v>33</v>
      </c>
    </row>
    <row r="20" spans="1:13" ht="12.75" customHeight="1">
      <c r="A20" s="57">
        <f t="shared" si="0"/>
        <v>15</v>
      </c>
      <c r="B20" s="148">
        <v>44925</v>
      </c>
      <c r="C20" s="68" t="s">
        <v>16</v>
      </c>
      <c r="D20" s="50" t="s">
        <v>91</v>
      </c>
      <c r="E20" s="69" t="s">
        <v>18</v>
      </c>
      <c r="F20" s="69">
        <v>228</v>
      </c>
      <c r="G20" s="64">
        <v>900</v>
      </c>
      <c r="H20" s="64">
        <v>465</v>
      </c>
      <c r="I20" s="65">
        <v>18865</v>
      </c>
      <c r="J20" s="66">
        <v>0.3333333333333333</v>
      </c>
      <c r="K20" s="66">
        <v>0.75</v>
      </c>
      <c r="L20" s="67">
        <v>44026</v>
      </c>
      <c r="M20" s="56" t="s">
        <v>22</v>
      </c>
    </row>
    <row r="21" spans="1:13" ht="12.75" customHeight="1">
      <c r="A21" s="57">
        <f t="shared" si="0"/>
        <v>16</v>
      </c>
      <c r="B21" s="148">
        <v>44935</v>
      </c>
      <c r="C21" s="68" t="s">
        <v>16</v>
      </c>
      <c r="D21" s="50" t="s">
        <v>91</v>
      </c>
      <c r="E21" s="69" t="s">
        <v>18</v>
      </c>
      <c r="F21" s="69">
        <v>228</v>
      </c>
      <c r="G21" s="76">
        <v>900</v>
      </c>
      <c r="H21" s="76">
        <v>465</v>
      </c>
      <c r="I21" s="65">
        <v>18865</v>
      </c>
      <c r="J21" s="66">
        <v>0.2916666666666667</v>
      </c>
      <c r="K21" s="66">
        <v>0.7083333333333334</v>
      </c>
      <c r="L21" s="67">
        <v>44026</v>
      </c>
      <c r="M21" s="56" t="s">
        <v>22</v>
      </c>
    </row>
    <row r="22" spans="1:13" ht="12.75" customHeight="1">
      <c r="A22" s="57">
        <f t="shared" si="0"/>
        <v>17</v>
      </c>
      <c r="B22" s="148">
        <v>44937</v>
      </c>
      <c r="C22" s="75" t="s">
        <v>37</v>
      </c>
      <c r="D22" s="50" t="s">
        <v>91</v>
      </c>
      <c r="E22" s="50" t="s">
        <v>38</v>
      </c>
      <c r="F22" s="50">
        <v>294</v>
      </c>
      <c r="G22" s="76">
        <v>2000</v>
      </c>
      <c r="H22" s="76">
        <v>925</v>
      </c>
      <c r="I22" s="65">
        <v>88427</v>
      </c>
      <c r="J22" s="66">
        <v>0.3333333333333333</v>
      </c>
      <c r="K22" s="66">
        <v>0.6875</v>
      </c>
      <c r="L22" s="71">
        <v>44180</v>
      </c>
      <c r="M22" s="56" t="s">
        <v>22</v>
      </c>
    </row>
    <row r="23" spans="1:13" ht="12.75" customHeight="1">
      <c r="A23" s="57">
        <f t="shared" si="0"/>
        <v>18</v>
      </c>
      <c r="B23" s="148">
        <v>44938</v>
      </c>
      <c r="C23" s="49" t="s">
        <v>27</v>
      </c>
      <c r="D23" s="50" t="s">
        <v>91</v>
      </c>
      <c r="E23" s="50" t="s">
        <v>14</v>
      </c>
      <c r="F23" s="50">
        <v>296</v>
      </c>
      <c r="G23" s="64">
        <v>2300</v>
      </c>
      <c r="H23" s="64">
        <v>1030</v>
      </c>
      <c r="I23" s="65">
        <v>61087</v>
      </c>
      <c r="J23" s="126">
        <v>0.2916666666666667</v>
      </c>
      <c r="K23" s="126">
        <v>0.7083333333333334</v>
      </c>
      <c r="L23" s="67">
        <v>44008</v>
      </c>
      <c r="M23" s="56" t="s">
        <v>22</v>
      </c>
    </row>
    <row r="24" spans="1:13" ht="15">
      <c r="A24" s="57">
        <f t="shared" si="0"/>
        <v>19</v>
      </c>
      <c r="B24" s="77">
        <v>44944</v>
      </c>
      <c r="C24" s="68" t="s">
        <v>27</v>
      </c>
      <c r="D24" s="50" t="s">
        <v>91</v>
      </c>
      <c r="E24" s="50" t="s">
        <v>14</v>
      </c>
      <c r="F24" s="50">
        <v>296</v>
      </c>
      <c r="G24" s="76">
        <v>2300</v>
      </c>
      <c r="H24" s="76">
        <v>1030</v>
      </c>
      <c r="I24" s="65">
        <v>61087</v>
      </c>
      <c r="J24" s="126">
        <v>0.2916666666666667</v>
      </c>
      <c r="K24" s="126">
        <v>0.6666666666666666</v>
      </c>
      <c r="L24" s="67">
        <v>44216</v>
      </c>
      <c r="M24" s="56" t="s">
        <v>22</v>
      </c>
    </row>
    <row r="25" spans="1:13" ht="15">
      <c r="A25" s="57">
        <f t="shared" si="0"/>
        <v>20</v>
      </c>
      <c r="B25" s="148">
        <v>44947</v>
      </c>
      <c r="C25" s="49" t="s">
        <v>42</v>
      </c>
      <c r="D25" s="50" t="s">
        <v>91</v>
      </c>
      <c r="E25" s="127" t="s">
        <v>38</v>
      </c>
      <c r="F25" s="127">
        <v>182</v>
      </c>
      <c r="G25" s="127">
        <v>650</v>
      </c>
      <c r="H25" s="218">
        <v>400</v>
      </c>
      <c r="I25" s="128">
        <v>11481</v>
      </c>
      <c r="J25" s="129">
        <v>0.375</v>
      </c>
      <c r="K25" s="129">
        <v>0.8333333333333334</v>
      </c>
      <c r="L25" s="67">
        <v>43878</v>
      </c>
      <c r="M25" s="56" t="s">
        <v>22</v>
      </c>
    </row>
    <row r="26" spans="1:13" ht="15">
      <c r="A26" s="57">
        <f t="shared" si="0"/>
        <v>21</v>
      </c>
      <c r="B26" s="148">
        <v>44948</v>
      </c>
      <c r="C26" s="49" t="s">
        <v>20</v>
      </c>
      <c r="D26" s="50" t="s">
        <v>91</v>
      </c>
      <c r="E26" s="84" t="s">
        <v>21</v>
      </c>
      <c r="F26" s="84">
        <v>239</v>
      </c>
      <c r="G26" s="112">
        <v>1150</v>
      </c>
      <c r="H26" s="112">
        <v>750</v>
      </c>
      <c r="I26" s="87">
        <v>29151</v>
      </c>
      <c r="J26" s="88">
        <v>0.375</v>
      </c>
      <c r="K26" s="88">
        <v>0.75</v>
      </c>
      <c r="L26" s="71">
        <v>44144</v>
      </c>
      <c r="M26" s="56" t="s">
        <v>22</v>
      </c>
    </row>
    <row r="27" spans="1:13" ht="15">
      <c r="A27" s="57">
        <f t="shared" si="0"/>
        <v>22</v>
      </c>
      <c r="B27" s="148">
        <v>44951</v>
      </c>
      <c r="C27" s="75" t="s">
        <v>37</v>
      </c>
      <c r="D27" s="50" t="s">
        <v>91</v>
      </c>
      <c r="E27" s="50" t="s">
        <v>38</v>
      </c>
      <c r="F27" s="50">
        <v>294</v>
      </c>
      <c r="G27" s="64">
        <v>2000</v>
      </c>
      <c r="H27" s="64">
        <v>925</v>
      </c>
      <c r="I27" s="65">
        <v>88427</v>
      </c>
      <c r="J27" s="66">
        <v>0.2916666666666667</v>
      </c>
      <c r="K27" s="66">
        <v>0.6666666666666666</v>
      </c>
      <c r="L27" s="71">
        <v>44180</v>
      </c>
      <c r="M27" s="56" t="s">
        <v>22</v>
      </c>
    </row>
    <row r="28" spans="1:13" ht="15">
      <c r="A28" s="57">
        <f t="shared" si="0"/>
        <v>23</v>
      </c>
      <c r="B28" s="148">
        <v>44954</v>
      </c>
      <c r="C28" s="68" t="s">
        <v>39</v>
      </c>
      <c r="D28" s="50" t="s">
        <v>11</v>
      </c>
      <c r="E28" s="49" t="s">
        <v>40</v>
      </c>
      <c r="F28" s="56">
        <v>285</v>
      </c>
      <c r="G28" s="64">
        <v>1910</v>
      </c>
      <c r="H28" s="64">
        <v>810</v>
      </c>
      <c r="I28" s="74">
        <v>42146</v>
      </c>
      <c r="J28" s="126">
        <v>0.3333333333333333</v>
      </c>
      <c r="K28" s="126">
        <v>0.7083333333333334</v>
      </c>
      <c r="L28" s="67">
        <v>44180</v>
      </c>
      <c r="M28" s="49" t="s">
        <v>41</v>
      </c>
    </row>
    <row r="29" spans="1:20" ht="15">
      <c r="A29" s="57">
        <f t="shared" si="0"/>
        <v>24</v>
      </c>
      <c r="B29" s="148">
        <v>44955</v>
      </c>
      <c r="C29" s="68" t="s">
        <v>44</v>
      </c>
      <c r="D29" s="50" t="s">
        <v>17</v>
      </c>
      <c r="E29" s="50" t="s">
        <v>45</v>
      </c>
      <c r="F29" s="50">
        <v>294</v>
      </c>
      <c r="G29" s="64">
        <v>2800</v>
      </c>
      <c r="H29" s="64">
        <v>1000</v>
      </c>
      <c r="I29" s="65">
        <v>66135</v>
      </c>
      <c r="J29" s="66">
        <v>0.375</v>
      </c>
      <c r="K29" s="66">
        <v>0.7916666666666666</v>
      </c>
      <c r="L29" s="67">
        <v>44462</v>
      </c>
      <c r="M29" s="12" t="s">
        <v>46</v>
      </c>
      <c r="Q29" s="26"/>
      <c r="R29" s="27"/>
      <c r="S29" s="26"/>
      <c r="T29" s="27"/>
    </row>
    <row r="30" spans="1:13" ht="15">
      <c r="A30" s="57">
        <f t="shared" si="0"/>
        <v>25</v>
      </c>
      <c r="B30" s="148">
        <v>44958</v>
      </c>
      <c r="C30" s="68" t="s">
        <v>27</v>
      </c>
      <c r="D30" s="50" t="s">
        <v>91</v>
      </c>
      <c r="E30" s="50" t="s">
        <v>14</v>
      </c>
      <c r="F30" s="50">
        <v>296</v>
      </c>
      <c r="G30" s="64">
        <v>2300</v>
      </c>
      <c r="H30" s="64">
        <v>1030</v>
      </c>
      <c r="I30" s="65">
        <v>61087</v>
      </c>
      <c r="J30" s="61">
        <v>0.2916666666666667</v>
      </c>
      <c r="K30" s="61">
        <v>0.6666666666666666</v>
      </c>
      <c r="L30" s="67">
        <v>44216</v>
      </c>
      <c r="M30" s="56" t="s">
        <v>22</v>
      </c>
    </row>
    <row r="31" spans="1:13" ht="15">
      <c r="A31" s="57">
        <f t="shared" si="0"/>
        <v>26</v>
      </c>
      <c r="B31" s="148">
        <v>44959</v>
      </c>
      <c r="C31" s="68" t="s">
        <v>16</v>
      </c>
      <c r="D31" s="50" t="s">
        <v>91</v>
      </c>
      <c r="E31" s="69" t="s">
        <v>18</v>
      </c>
      <c r="F31" s="69">
        <v>228</v>
      </c>
      <c r="G31" s="64">
        <v>900</v>
      </c>
      <c r="H31" s="64">
        <v>465</v>
      </c>
      <c r="I31" s="65">
        <v>18865</v>
      </c>
      <c r="J31" s="66">
        <v>0.3333333333333333</v>
      </c>
      <c r="K31" s="66">
        <v>0.75</v>
      </c>
      <c r="L31" s="67">
        <v>44026</v>
      </c>
      <c r="M31" s="56" t="s">
        <v>22</v>
      </c>
    </row>
    <row r="32" spans="1:13" ht="15">
      <c r="A32" s="57">
        <f t="shared" si="0"/>
        <v>27</v>
      </c>
      <c r="B32" s="148">
        <v>44963</v>
      </c>
      <c r="C32" s="49" t="s">
        <v>42</v>
      </c>
      <c r="D32" s="50" t="s">
        <v>91</v>
      </c>
      <c r="E32" s="78" t="s">
        <v>38</v>
      </c>
      <c r="F32" s="78">
        <v>182</v>
      </c>
      <c r="G32" s="78">
        <v>650</v>
      </c>
      <c r="H32" s="136">
        <v>400</v>
      </c>
      <c r="I32" s="82">
        <v>11481</v>
      </c>
      <c r="J32" s="66">
        <v>0.3333333333333333</v>
      </c>
      <c r="K32" s="66">
        <v>0.8333333333333334</v>
      </c>
      <c r="L32" s="67">
        <v>43878</v>
      </c>
      <c r="M32" s="56" t="s">
        <v>22</v>
      </c>
    </row>
    <row r="33" spans="1:13" ht="15">
      <c r="A33" s="57">
        <f t="shared" si="0"/>
        <v>28</v>
      </c>
      <c r="B33" s="148">
        <v>44964</v>
      </c>
      <c r="C33" s="68" t="s">
        <v>39</v>
      </c>
      <c r="D33" s="78" t="s">
        <v>11</v>
      </c>
      <c r="E33" s="49" t="s">
        <v>40</v>
      </c>
      <c r="F33" s="56">
        <v>285</v>
      </c>
      <c r="G33" s="76">
        <v>1910</v>
      </c>
      <c r="H33" s="76">
        <v>810</v>
      </c>
      <c r="I33" s="74">
        <v>42146</v>
      </c>
      <c r="J33" s="61">
        <v>0.3333333333333333</v>
      </c>
      <c r="K33" s="61">
        <v>0.7083333333333334</v>
      </c>
      <c r="L33" s="67">
        <v>44180</v>
      </c>
      <c r="M33" s="49" t="s">
        <v>41</v>
      </c>
    </row>
    <row r="34" spans="1:13" ht="15">
      <c r="A34" s="57">
        <f t="shared" si="0"/>
        <v>29</v>
      </c>
      <c r="B34" s="149">
        <v>44965</v>
      </c>
      <c r="C34" s="70" t="s">
        <v>37</v>
      </c>
      <c r="D34" s="50" t="s">
        <v>91</v>
      </c>
      <c r="E34" s="50" t="s">
        <v>38</v>
      </c>
      <c r="F34" s="50">
        <v>294</v>
      </c>
      <c r="G34" s="64">
        <v>2000</v>
      </c>
      <c r="H34" s="64">
        <v>925</v>
      </c>
      <c r="I34" s="65">
        <v>88427</v>
      </c>
      <c r="J34" s="66">
        <v>0.2916666666666667</v>
      </c>
      <c r="K34" s="66">
        <v>0.6666666666666666</v>
      </c>
      <c r="L34" s="71">
        <v>44180</v>
      </c>
      <c r="M34" s="56" t="s">
        <v>22</v>
      </c>
    </row>
    <row r="35" spans="1:13" ht="15">
      <c r="A35" s="57">
        <f t="shared" si="0"/>
        <v>30</v>
      </c>
      <c r="B35" s="149">
        <v>44965</v>
      </c>
      <c r="C35" s="72" t="s">
        <v>47</v>
      </c>
      <c r="D35" s="56" t="s">
        <v>11</v>
      </c>
      <c r="E35" s="49" t="s">
        <v>40</v>
      </c>
      <c r="F35" s="56">
        <v>238</v>
      </c>
      <c r="G35" s="73">
        <v>1300</v>
      </c>
      <c r="H35" s="73">
        <v>550</v>
      </c>
      <c r="I35" s="89">
        <v>31371</v>
      </c>
      <c r="J35" s="229">
        <v>0.2916666666666667</v>
      </c>
      <c r="K35" s="229">
        <v>0.7083333333333334</v>
      </c>
      <c r="L35" s="90">
        <v>44148</v>
      </c>
      <c r="M35" s="49" t="s">
        <v>41</v>
      </c>
    </row>
    <row r="36" spans="1:13" ht="15">
      <c r="A36" s="57">
        <f t="shared" si="0"/>
        <v>31</v>
      </c>
      <c r="B36" s="148">
        <v>44966</v>
      </c>
      <c r="C36" s="49" t="s">
        <v>48</v>
      </c>
      <c r="D36" s="56" t="s">
        <v>11</v>
      </c>
      <c r="E36" s="50" t="s">
        <v>43</v>
      </c>
      <c r="F36" s="50">
        <v>288</v>
      </c>
      <c r="G36" s="64">
        <v>2600</v>
      </c>
      <c r="H36" s="64">
        <v>1000</v>
      </c>
      <c r="I36" s="91">
        <v>77745</v>
      </c>
      <c r="J36" s="66">
        <v>0.3333333333333333</v>
      </c>
      <c r="K36" s="66">
        <v>0.75</v>
      </c>
      <c r="L36" s="90">
        <v>44148</v>
      </c>
      <c r="M36" s="49" t="s">
        <v>41</v>
      </c>
    </row>
    <row r="37" spans="1:13" ht="15">
      <c r="A37" s="57">
        <f t="shared" si="0"/>
        <v>32</v>
      </c>
      <c r="B37" s="148">
        <v>44969</v>
      </c>
      <c r="C37" s="68" t="s">
        <v>16</v>
      </c>
      <c r="D37" s="50" t="s">
        <v>91</v>
      </c>
      <c r="E37" s="69" t="s">
        <v>18</v>
      </c>
      <c r="F37" s="69">
        <v>228</v>
      </c>
      <c r="G37" s="64">
        <v>900</v>
      </c>
      <c r="H37" s="64">
        <v>465</v>
      </c>
      <c r="I37" s="65">
        <v>18865</v>
      </c>
      <c r="J37" s="66">
        <v>0.2916666666666667</v>
      </c>
      <c r="K37" s="66">
        <v>0.7083333333333334</v>
      </c>
      <c r="L37" s="67">
        <v>44026</v>
      </c>
      <c r="M37" s="56" t="s">
        <v>22</v>
      </c>
    </row>
    <row r="38" spans="1:13" ht="15">
      <c r="A38" s="57">
        <f t="shared" si="0"/>
        <v>33</v>
      </c>
      <c r="B38" s="148">
        <v>44972</v>
      </c>
      <c r="C38" s="68" t="s">
        <v>27</v>
      </c>
      <c r="D38" s="50" t="s">
        <v>91</v>
      </c>
      <c r="E38" s="50" t="s">
        <v>14</v>
      </c>
      <c r="F38" s="50">
        <v>296</v>
      </c>
      <c r="G38" s="64">
        <v>2300</v>
      </c>
      <c r="H38" s="64">
        <v>1030</v>
      </c>
      <c r="I38" s="65">
        <v>61087</v>
      </c>
      <c r="J38" s="61">
        <v>0.2916666666666667</v>
      </c>
      <c r="K38" s="61">
        <v>0.6666666666666666</v>
      </c>
      <c r="L38" s="67">
        <v>44216</v>
      </c>
      <c r="M38" s="56" t="s">
        <v>22</v>
      </c>
    </row>
    <row r="39" spans="1:13" ht="15">
      <c r="A39" s="57">
        <f t="shared" si="0"/>
        <v>34</v>
      </c>
      <c r="B39" s="148">
        <v>44979</v>
      </c>
      <c r="C39" s="75" t="s">
        <v>37</v>
      </c>
      <c r="D39" s="50" t="s">
        <v>91</v>
      </c>
      <c r="E39" s="50" t="s">
        <v>38</v>
      </c>
      <c r="F39" s="50">
        <v>294</v>
      </c>
      <c r="G39" s="64">
        <v>2000</v>
      </c>
      <c r="H39" s="64">
        <v>925</v>
      </c>
      <c r="I39" s="65">
        <v>88427</v>
      </c>
      <c r="J39" s="66">
        <v>0.2916666666666667</v>
      </c>
      <c r="K39" s="66">
        <v>0.6666666666666666</v>
      </c>
      <c r="L39" s="71">
        <v>44180</v>
      </c>
      <c r="M39" s="56" t="s">
        <v>22</v>
      </c>
    </row>
    <row r="40" spans="1:14" ht="15">
      <c r="A40" s="57">
        <f t="shared" si="0"/>
        <v>35</v>
      </c>
      <c r="B40" s="150">
        <v>44980</v>
      </c>
      <c r="C40" s="19" t="s">
        <v>20</v>
      </c>
      <c r="D40" s="50" t="s">
        <v>91</v>
      </c>
      <c r="E40" s="84" t="s">
        <v>21</v>
      </c>
      <c r="F40" s="84">
        <v>239</v>
      </c>
      <c r="G40" s="86">
        <v>1150</v>
      </c>
      <c r="H40" s="86">
        <v>750</v>
      </c>
      <c r="I40" s="87">
        <v>29151</v>
      </c>
      <c r="J40" s="88">
        <v>0.3333333333333333</v>
      </c>
      <c r="K40" s="88">
        <v>0.7083333333333334</v>
      </c>
      <c r="L40" s="71">
        <v>44144</v>
      </c>
      <c r="M40" s="56" t="s">
        <v>22</v>
      </c>
      <c r="N40" s="92"/>
    </row>
    <row r="41" spans="1:13" ht="15">
      <c r="A41" s="57">
        <f t="shared" si="0"/>
        <v>36</v>
      </c>
      <c r="B41" s="149">
        <v>44986</v>
      </c>
      <c r="C41" s="70" t="s">
        <v>27</v>
      </c>
      <c r="D41" s="50" t="s">
        <v>91</v>
      </c>
      <c r="E41" s="50" t="s">
        <v>14</v>
      </c>
      <c r="F41" s="50">
        <v>296</v>
      </c>
      <c r="G41" s="64">
        <v>2300</v>
      </c>
      <c r="H41" s="64">
        <v>1030</v>
      </c>
      <c r="I41" s="65">
        <v>61087</v>
      </c>
      <c r="J41" s="61">
        <v>0.2916666666666667</v>
      </c>
      <c r="K41" s="61">
        <v>0.6666666666666666</v>
      </c>
      <c r="L41" s="67">
        <v>44216</v>
      </c>
      <c r="M41" s="56" t="s">
        <v>22</v>
      </c>
    </row>
    <row r="42" spans="1:13" ht="15">
      <c r="A42" s="57">
        <f t="shared" si="0"/>
        <v>37</v>
      </c>
      <c r="B42" s="149">
        <v>44986</v>
      </c>
      <c r="C42" s="72" t="s">
        <v>48</v>
      </c>
      <c r="D42" s="56" t="s">
        <v>11</v>
      </c>
      <c r="E42" s="50" t="s">
        <v>43</v>
      </c>
      <c r="F42" s="50">
        <v>288</v>
      </c>
      <c r="G42" s="64">
        <v>2600</v>
      </c>
      <c r="H42" s="64">
        <v>1000</v>
      </c>
      <c r="I42" s="91">
        <v>77745</v>
      </c>
      <c r="J42" s="66">
        <v>0.2916666666666667</v>
      </c>
      <c r="K42" s="66">
        <v>0.7083333333333334</v>
      </c>
      <c r="L42" s="90">
        <v>44148</v>
      </c>
      <c r="M42" s="49" t="s">
        <v>41</v>
      </c>
    </row>
    <row r="43" spans="1:13" ht="15">
      <c r="A43" s="57">
        <f t="shared" si="0"/>
        <v>38</v>
      </c>
      <c r="B43" s="149">
        <v>44993</v>
      </c>
      <c r="C43" s="70" t="s">
        <v>37</v>
      </c>
      <c r="D43" s="50" t="s">
        <v>91</v>
      </c>
      <c r="E43" s="50" t="s">
        <v>38</v>
      </c>
      <c r="F43" s="50">
        <v>294</v>
      </c>
      <c r="G43" s="64">
        <v>2000</v>
      </c>
      <c r="H43" s="64">
        <v>925</v>
      </c>
      <c r="I43" s="65">
        <v>88427</v>
      </c>
      <c r="J43" s="66">
        <v>0.2916666666666667</v>
      </c>
      <c r="K43" s="66">
        <v>0.6666666666666666</v>
      </c>
      <c r="L43" s="71">
        <v>44180</v>
      </c>
      <c r="M43" s="56" t="s">
        <v>22</v>
      </c>
    </row>
    <row r="44" spans="1:13" ht="15">
      <c r="A44" s="57">
        <f t="shared" si="0"/>
        <v>39</v>
      </c>
      <c r="B44" s="149">
        <v>44993</v>
      </c>
      <c r="C44" s="70" t="s">
        <v>16</v>
      </c>
      <c r="D44" s="50" t="s">
        <v>91</v>
      </c>
      <c r="E44" s="69" t="s">
        <v>18</v>
      </c>
      <c r="F44" s="69">
        <v>228</v>
      </c>
      <c r="G44" s="64">
        <v>900</v>
      </c>
      <c r="H44" s="64">
        <v>465</v>
      </c>
      <c r="I44" s="65">
        <v>18865</v>
      </c>
      <c r="J44" s="66">
        <v>0.3333333333333333</v>
      </c>
      <c r="K44" s="66">
        <v>0.75</v>
      </c>
      <c r="L44" s="67">
        <v>44026</v>
      </c>
      <c r="M44" s="220" t="s">
        <v>22</v>
      </c>
    </row>
    <row r="45" spans="1:13" ht="15">
      <c r="A45" s="57">
        <f t="shared" si="0"/>
        <v>40</v>
      </c>
      <c r="B45" s="148">
        <v>44994</v>
      </c>
      <c r="C45" s="217" t="s">
        <v>48</v>
      </c>
      <c r="D45" s="56" t="s">
        <v>11</v>
      </c>
      <c r="E45" s="50" t="s">
        <v>43</v>
      </c>
      <c r="F45" s="50">
        <v>288</v>
      </c>
      <c r="G45" s="64">
        <v>2600</v>
      </c>
      <c r="H45" s="64">
        <v>1000</v>
      </c>
      <c r="I45" s="91">
        <v>77745</v>
      </c>
      <c r="J45" s="66">
        <v>0.3333333333333333</v>
      </c>
      <c r="K45" s="66">
        <v>0.75</v>
      </c>
      <c r="L45" s="90">
        <v>44148</v>
      </c>
      <c r="M45" s="219" t="s">
        <v>41</v>
      </c>
    </row>
    <row r="46" spans="1:13" ht="15">
      <c r="A46" s="57">
        <f t="shared" si="0"/>
        <v>41</v>
      </c>
      <c r="B46" s="148">
        <v>45000</v>
      </c>
      <c r="C46" s="75" t="s">
        <v>37</v>
      </c>
      <c r="D46" s="50" t="s">
        <v>91</v>
      </c>
      <c r="E46" s="50" t="s">
        <v>38</v>
      </c>
      <c r="F46" s="50">
        <v>294</v>
      </c>
      <c r="G46" s="64">
        <v>2000</v>
      </c>
      <c r="H46" s="64">
        <v>925</v>
      </c>
      <c r="I46" s="65">
        <v>88427</v>
      </c>
      <c r="J46" s="66">
        <v>0.3333333333333333</v>
      </c>
      <c r="K46" s="66">
        <v>0.75</v>
      </c>
      <c r="L46" s="71">
        <v>44180</v>
      </c>
      <c r="M46" s="56" t="s">
        <v>22</v>
      </c>
    </row>
    <row r="47" spans="1:13" ht="15">
      <c r="A47" s="57">
        <f t="shared" si="0"/>
        <v>42</v>
      </c>
      <c r="B47" s="148">
        <v>45001</v>
      </c>
      <c r="C47" s="49" t="s">
        <v>49</v>
      </c>
      <c r="D47" s="50" t="s">
        <v>91</v>
      </c>
      <c r="E47" s="50" t="s">
        <v>36</v>
      </c>
      <c r="F47" s="50">
        <v>294</v>
      </c>
      <c r="G47" s="64">
        <v>1900</v>
      </c>
      <c r="H47" s="64">
        <v>850</v>
      </c>
      <c r="I47" s="91">
        <v>59465</v>
      </c>
      <c r="J47" s="66">
        <v>0.3333333333333333</v>
      </c>
      <c r="K47" s="66">
        <v>0.8333333333333334</v>
      </c>
      <c r="L47" s="90">
        <v>44454</v>
      </c>
      <c r="M47" s="56" t="s">
        <v>22</v>
      </c>
    </row>
    <row r="48" spans="1:14" ht="15">
      <c r="A48" s="57">
        <f t="shared" si="0"/>
        <v>43</v>
      </c>
      <c r="B48" s="215">
        <v>45002</v>
      </c>
      <c r="C48" s="49" t="s">
        <v>95</v>
      </c>
      <c r="D48" s="56" t="s">
        <v>11</v>
      </c>
      <c r="E48" s="49" t="s">
        <v>14</v>
      </c>
      <c r="F48" s="56">
        <v>80</v>
      </c>
      <c r="G48" s="73">
        <v>130</v>
      </c>
      <c r="H48" s="73">
        <v>70</v>
      </c>
      <c r="I48" s="91">
        <v>1286</v>
      </c>
      <c r="J48" s="61">
        <v>0.2916666666666667</v>
      </c>
      <c r="K48" s="61">
        <v>0.5</v>
      </c>
      <c r="L48" s="133">
        <v>44832</v>
      </c>
      <c r="M48" s="135" t="s">
        <v>82</v>
      </c>
      <c r="N48" t="s">
        <v>83</v>
      </c>
    </row>
    <row r="49" spans="1:13" ht="15">
      <c r="A49" s="57">
        <f t="shared" si="0"/>
        <v>44</v>
      </c>
      <c r="B49" s="148">
        <v>45010</v>
      </c>
      <c r="C49" s="49" t="s">
        <v>50</v>
      </c>
      <c r="D49" s="50" t="s">
        <v>91</v>
      </c>
      <c r="E49" s="58" t="s">
        <v>14</v>
      </c>
      <c r="F49" s="58">
        <v>156</v>
      </c>
      <c r="G49" s="59">
        <v>210</v>
      </c>
      <c r="H49" s="59">
        <v>180</v>
      </c>
      <c r="I49" s="60">
        <v>5350</v>
      </c>
      <c r="J49" s="61">
        <v>0.3333333333333333</v>
      </c>
      <c r="K49" s="61">
        <v>0.8333333333333334</v>
      </c>
      <c r="L49" s="62">
        <v>44362</v>
      </c>
      <c r="M49" s="56" t="s">
        <v>22</v>
      </c>
    </row>
    <row r="50" spans="1:13" ht="15">
      <c r="A50" s="57">
        <f t="shared" si="0"/>
        <v>45</v>
      </c>
      <c r="B50" s="148">
        <v>45011</v>
      </c>
      <c r="C50" s="216" t="s">
        <v>98</v>
      </c>
      <c r="D50" s="50" t="s">
        <v>97</v>
      </c>
      <c r="E50" s="50" t="s">
        <v>99</v>
      </c>
      <c r="F50" s="50">
        <v>142</v>
      </c>
      <c r="G50" s="64">
        <v>250</v>
      </c>
      <c r="H50" s="64">
        <v>140</v>
      </c>
      <c r="I50" s="65">
        <v>3427</v>
      </c>
      <c r="J50" s="66">
        <v>0.2916666666666667</v>
      </c>
      <c r="K50" s="66">
        <v>0.7083333333333334</v>
      </c>
      <c r="L50" s="71">
        <v>44834</v>
      </c>
      <c r="M50" s="56" t="s">
        <v>101</v>
      </c>
    </row>
    <row r="51" spans="1:13" ht="15">
      <c r="A51" s="57">
        <f t="shared" si="0"/>
        <v>46</v>
      </c>
      <c r="B51" s="148">
        <v>45014</v>
      </c>
      <c r="C51" s="49" t="s">
        <v>51</v>
      </c>
      <c r="D51" s="56" t="s">
        <v>11</v>
      </c>
      <c r="E51" s="56" t="s">
        <v>18</v>
      </c>
      <c r="F51" s="56">
        <v>140</v>
      </c>
      <c r="G51" s="73">
        <v>530</v>
      </c>
      <c r="H51" s="73">
        <v>210</v>
      </c>
      <c r="I51" s="74">
        <v>7545</v>
      </c>
      <c r="J51" s="61">
        <v>0.5416666666666666</v>
      </c>
      <c r="K51" s="61">
        <v>0.8333333333333334</v>
      </c>
      <c r="L51" s="62">
        <v>44092</v>
      </c>
      <c r="M51" s="49" t="s">
        <v>12</v>
      </c>
    </row>
    <row r="52" spans="1:13" ht="15">
      <c r="A52" s="57">
        <f t="shared" si="0"/>
        <v>47</v>
      </c>
      <c r="B52" s="148">
        <v>45015</v>
      </c>
      <c r="C52" s="75" t="s">
        <v>100</v>
      </c>
      <c r="D52" s="50" t="s">
        <v>97</v>
      </c>
      <c r="E52" s="50" t="s">
        <v>14</v>
      </c>
      <c r="F52" s="50">
        <v>138</v>
      </c>
      <c r="G52" s="64">
        <v>200</v>
      </c>
      <c r="H52" s="64">
        <v>125</v>
      </c>
      <c r="I52" s="65">
        <v>2900</v>
      </c>
      <c r="J52" s="66">
        <v>0.2916666666666667</v>
      </c>
      <c r="K52" s="66">
        <v>0.75</v>
      </c>
      <c r="L52" s="71">
        <v>44834</v>
      </c>
      <c r="M52" s="56" t="s">
        <v>101</v>
      </c>
    </row>
    <row r="53" spans="1:13" ht="15">
      <c r="A53" s="57">
        <f t="shared" si="0"/>
        <v>48</v>
      </c>
      <c r="B53" s="227">
        <v>45017</v>
      </c>
      <c r="C53" s="255" t="s">
        <v>111</v>
      </c>
      <c r="D53" s="50" t="s">
        <v>11</v>
      </c>
      <c r="E53" s="50" t="s">
        <v>87</v>
      </c>
      <c r="F53" s="50">
        <v>126</v>
      </c>
      <c r="G53" s="64">
        <v>200</v>
      </c>
      <c r="H53" s="64">
        <v>111</v>
      </c>
      <c r="I53" s="65">
        <v>2800</v>
      </c>
      <c r="J53" s="66">
        <v>0.375</v>
      </c>
      <c r="K53" s="66">
        <v>0.75</v>
      </c>
      <c r="L53" s="71">
        <v>44720</v>
      </c>
      <c r="M53" s="49" t="s">
        <v>12</v>
      </c>
    </row>
    <row r="54" spans="1:13" ht="15">
      <c r="A54" s="57">
        <f t="shared" si="0"/>
        <v>49</v>
      </c>
      <c r="B54" s="227">
        <v>45017</v>
      </c>
      <c r="C54" s="255" t="s">
        <v>37</v>
      </c>
      <c r="D54" s="50" t="s">
        <v>91</v>
      </c>
      <c r="E54" s="50" t="s">
        <v>38</v>
      </c>
      <c r="F54" s="50">
        <v>294</v>
      </c>
      <c r="G54" s="64">
        <v>2000</v>
      </c>
      <c r="H54" s="64">
        <v>925</v>
      </c>
      <c r="I54" s="65">
        <v>88427</v>
      </c>
      <c r="J54" s="66">
        <v>0.3333333333333333</v>
      </c>
      <c r="K54" s="66">
        <v>0.6666666666666666</v>
      </c>
      <c r="L54" s="71">
        <v>44180</v>
      </c>
      <c r="M54" s="56" t="s">
        <v>22</v>
      </c>
    </row>
    <row r="55" spans="7:8" ht="15.75" thickBot="1">
      <c r="G55" s="95">
        <f>SUM(G4:G54)</f>
        <v>60975</v>
      </c>
      <c r="H55" s="95">
        <f>SUM(H4:H54)</f>
        <v>28431</v>
      </c>
    </row>
    <row r="56" spans="7:8" ht="15.75" thickBot="1">
      <c r="G56" s="321">
        <f>+G55+H55</f>
        <v>89406</v>
      </c>
      <c r="H56" s="321"/>
    </row>
  </sheetData>
  <sheetProtection selectLockedCells="1" selectUnlockedCells="1"/>
  <mergeCells count="6">
    <mergeCell ref="B1:I1"/>
    <mergeCell ref="Q4:R4"/>
    <mergeCell ref="R6:U6"/>
    <mergeCell ref="R7:U7"/>
    <mergeCell ref="G56:H56"/>
    <mergeCell ref="R9:U9"/>
  </mergeCell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PageLayoutView="0" workbookViewId="0" topLeftCell="A1">
      <selection activeCell="C32" sqref="C32:I32"/>
    </sheetView>
  </sheetViews>
  <sheetFormatPr defaultColWidth="11.421875" defaultRowHeight="12.75"/>
  <cols>
    <col min="1" max="1" width="3.28125" style="0" customWidth="1"/>
    <col min="2" max="2" width="12.28125" style="125" customWidth="1"/>
    <col min="3" max="3" width="24.00390625" style="0" customWidth="1"/>
    <col min="4" max="4" width="9.28125" style="0" customWidth="1"/>
    <col min="5" max="5" width="13.28125" style="0" customWidth="1"/>
    <col min="6" max="6" width="6.00390625" style="0" customWidth="1"/>
    <col min="10" max="10" width="6.57421875" style="0" customWidth="1"/>
    <col min="11" max="11" width="6.421875" style="0" customWidth="1"/>
    <col min="12" max="12" width="15.28125" style="125" customWidth="1"/>
    <col min="13" max="13" width="21.57421875" style="0" customWidth="1"/>
    <col min="15" max="15" width="14.421875" style="0" customWidth="1"/>
    <col min="16" max="16" width="2.8515625" style="1" customWidth="1"/>
    <col min="17" max="21" width="11.421875" style="1" customWidth="1"/>
    <col min="22" max="22" width="2.8515625" style="1" customWidth="1"/>
    <col min="26" max="26" width="16.28125" style="0" customWidth="1"/>
  </cols>
  <sheetData>
    <row r="1" spans="1:12" ht="15">
      <c r="A1" s="38"/>
      <c r="B1" s="318" t="s">
        <v>52</v>
      </c>
      <c r="C1" s="318"/>
      <c r="D1" s="318"/>
      <c r="E1" s="318"/>
      <c r="F1" s="318"/>
      <c r="G1" s="318"/>
      <c r="H1" s="318"/>
      <c r="I1" s="318"/>
      <c r="J1" s="39"/>
      <c r="K1" s="39"/>
      <c r="L1" s="121"/>
    </row>
    <row r="2" spans="1:12" ht="15.75" thickBot="1">
      <c r="A2" s="38"/>
      <c r="B2" s="39"/>
      <c r="C2" s="39"/>
      <c r="D2" s="40"/>
      <c r="E2" s="39"/>
      <c r="F2" s="41"/>
      <c r="G2" s="42" t="s">
        <v>0</v>
      </c>
      <c r="H2" s="42" t="s">
        <v>0</v>
      </c>
      <c r="I2" s="38"/>
      <c r="J2" s="38"/>
      <c r="K2" s="38"/>
      <c r="L2" s="121"/>
    </row>
    <row r="3" spans="1:26" ht="15">
      <c r="A3" s="43"/>
      <c r="B3" s="44" t="s">
        <v>1</v>
      </c>
      <c r="C3" s="44" t="s">
        <v>2</v>
      </c>
      <c r="D3" s="44" t="s">
        <v>3</v>
      </c>
      <c r="E3" s="44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276" t="s">
        <v>9</v>
      </c>
      <c r="K3" s="294" t="s">
        <v>10</v>
      </c>
      <c r="L3" s="288" t="s">
        <v>30</v>
      </c>
      <c r="M3" s="292" t="s">
        <v>31</v>
      </c>
      <c r="O3" s="96"/>
      <c r="P3" s="2"/>
      <c r="Q3" s="3"/>
      <c r="R3" s="3"/>
      <c r="S3" s="3"/>
      <c r="T3" s="3"/>
      <c r="U3" s="3"/>
      <c r="V3" s="4"/>
      <c r="W3" s="96"/>
      <c r="X3" s="96"/>
      <c r="Y3" s="96"/>
      <c r="Z3" s="96"/>
    </row>
    <row r="4" spans="1:26" ht="15.75">
      <c r="A4" s="57">
        <v>1</v>
      </c>
      <c r="B4" s="203">
        <v>45219</v>
      </c>
      <c r="C4" s="313" t="s">
        <v>84</v>
      </c>
      <c r="D4" s="140" t="s">
        <v>61</v>
      </c>
      <c r="E4" s="189" t="s">
        <v>40</v>
      </c>
      <c r="F4" s="157">
        <v>82</v>
      </c>
      <c r="G4" s="142">
        <v>108</v>
      </c>
      <c r="H4" s="142">
        <v>51</v>
      </c>
      <c r="I4" s="262">
        <v>1063</v>
      </c>
      <c r="J4" s="287">
        <v>0.3333333333333333</v>
      </c>
      <c r="K4" s="180">
        <v>0.75</v>
      </c>
      <c r="L4" s="302">
        <v>44890</v>
      </c>
      <c r="M4" s="266" t="s">
        <v>33</v>
      </c>
      <c r="O4" s="96"/>
      <c r="P4" s="13"/>
      <c r="Q4" s="319" t="s">
        <v>13</v>
      </c>
      <c r="R4" s="319"/>
      <c r="S4" s="14"/>
      <c r="T4" s="14"/>
      <c r="U4" s="14"/>
      <c r="V4" s="15"/>
      <c r="W4" s="96"/>
      <c r="X4" s="96"/>
      <c r="Y4" s="96"/>
      <c r="Z4" s="96"/>
    </row>
    <row r="5" spans="1:26" ht="15">
      <c r="A5" s="57">
        <f>1+A4</f>
        <v>2</v>
      </c>
      <c r="B5" s="203">
        <v>45220</v>
      </c>
      <c r="C5" s="313" t="s">
        <v>112</v>
      </c>
      <c r="D5" s="140" t="s">
        <v>61</v>
      </c>
      <c r="E5" s="189" t="s">
        <v>40</v>
      </c>
      <c r="F5" s="178">
        <v>108</v>
      </c>
      <c r="G5" s="259">
        <v>150</v>
      </c>
      <c r="H5" s="259">
        <v>70</v>
      </c>
      <c r="I5" s="262">
        <v>2057</v>
      </c>
      <c r="J5" s="287">
        <v>0.3333333333333333</v>
      </c>
      <c r="K5" s="180">
        <v>0.75</v>
      </c>
      <c r="L5" s="302">
        <v>44890</v>
      </c>
      <c r="M5" s="266" t="s">
        <v>33</v>
      </c>
      <c r="O5" s="96"/>
      <c r="P5" s="13"/>
      <c r="Q5" s="14"/>
      <c r="R5" s="14"/>
      <c r="S5" s="14"/>
      <c r="T5" s="14"/>
      <c r="U5" s="14"/>
      <c r="V5" s="15"/>
      <c r="W5" s="96"/>
      <c r="X5" s="96"/>
      <c r="Y5" s="96"/>
      <c r="Z5" s="96"/>
    </row>
    <row r="6" spans="1:26" ht="15.75">
      <c r="A6" s="57">
        <f>1+A5</f>
        <v>3</v>
      </c>
      <c r="B6" s="275">
        <v>45222</v>
      </c>
      <c r="C6" s="313" t="s">
        <v>85</v>
      </c>
      <c r="D6" s="140" t="s">
        <v>61</v>
      </c>
      <c r="E6" s="189" t="s">
        <v>40</v>
      </c>
      <c r="F6" s="157">
        <v>108</v>
      </c>
      <c r="G6" s="142">
        <v>150</v>
      </c>
      <c r="H6" s="142">
        <v>70</v>
      </c>
      <c r="I6" s="262">
        <v>2057</v>
      </c>
      <c r="J6" s="287">
        <v>0.3333333333333333</v>
      </c>
      <c r="K6" s="180">
        <v>0.75</v>
      </c>
      <c r="L6" s="302">
        <v>44890</v>
      </c>
      <c r="M6" s="266" t="s">
        <v>33</v>
      </c>
      <c r="O6" s="120"/>
      <c r="P6" s="13"/>
      <c r="Q6" s="16"/>
      <c r="R6" s="320" t="s">
        <v>19</v>
      </c>
      <c r="S6" s="320"/>
      <c r="T6" s="320"/>
      <c r="U6" s="320"/>
      <c r="V6" s="15"/>
      <c r="W6" s="96"/>
      <c r="X6" s="96"/>
      <c r="Y6" s="96"/>
      <c r="Z6" s="96"/>
    </row>
    <row r="7" spans="1:26" ht="15">
      <c r="A7" s="57">
        <f aca="true" t="shared" si="0" ref="A7:A51">1+A6</f>
        <v>4</v>
      </c>
      <c r="B7" s="37">
        <v>45250</v>
      </c>
      <c r="C7" s="306" t="s">
        <v>35</v>
      </c>
      <c r="D7" s="7" t="s">
        <v>91</v>
      </c>
      <c r="E7" s="31" t="s">
        <v>36</v>
      </c>
      <c r="F7" s="103" t="s">
        <v>73</v>
      </c>
      <c r="G7" s="33">
        <v>2100</v>
      </c>
      <c r="H7" s="33">
        <v>620</v>
      </c>
      <c r="I7" s="98">
        <v>44046</v>
      </c>
      <c r="J7" s="277">
        <v>0.3333333333333333</v>
      </c>
      <c r="K7" s="233">
        <v>0.75</v>
      </c>
      <c r="L7" s="122">
        <v>44575</v>
      </c>
      <c r="M7" s="190" t="s">
        <v>22</v>
      </c>
      <c r="O7" s="99"/>
      <c r="P7" s="13"/>
      <c r="Q7" s="119"/>
      <c r="R7" s="320" t="s">
        <v>23</v>
      </c>
      <c r="S7" s="320"/>
      <c r="T7" s="320"/>
      <c r="U7" s="320"/>
      <c r="V7" s="15"/>
      <c r="W7" s="96"/>
      <c r="X7" s="96"/>
      <c r="Y7" s="96"/>
      <c r="Z7" s="96"/>
    </row>
    <row r="8" spans="1:26" ht="15">
      <c r="A8" s="57">
        <f t="shared" si="0"/>
        <v>5</v>
      </c>
      <c r="B8" s="5">
        <v>45271</v>
      </c>
      <c r="C8" s="6" t="s">
        <v>16</v>
      </c>
      <c r="D8" s="7" t="s">
        <v>91</v>
      </c>
      <c r="E8" s="28" t="s">
        <v>18</v>
      </c>
      <c r="F8" s="29">
        <v>228</v>
      </c>
      <c r="G8" s="9">
        <v>900</v>
      </c>
      <c r="H8" s="9">
        <v>465</v>
      </c>
      <c r="I8" s="10">
        <v>18865</v>
      </c>
      <c r="J8" s="277">
        <v>0.2916666666666667</v>
      </c>
      <c r="K8" s="233">
        <v>0.6666666666666666</v>
      </c>
      <c r="L8" s="123">
        <v>44365</v>
      </c>
      <c r="M8" s="190" t="s">
        <v>22</v>
      </c>
      <c r="N8" s="96"/>
      <c r="O8" s="100"/>
      <c r="P8" s="13"/>
      <c r="Q8" s="20" t="s">
        <v>15</v>
      </c>
      <c r="R8" s="17" t="s">
        <v>24</v>
      </c>
      <c r="S8" s="21"/>
      <c r="T8" s="21"/>
      <c r="U8" s="21"/>
      <c r="V8" s="15"/>
      <c r="W8" s="101"/>
      <c r="X8" s="101"/>
      <c r="Y8" s="101"/>
      <c r="Z8" s="101"/>
    </row>
    <row r="9" spans="1:26" ht="15">
      <c r="A9" s="57">
        <f t="shared" si="0"/>
        <v>6</v>
      </c>
      <c r="B9" s="5">
        <v>45284</v>
      </c>
      <c r="C9" s="30" t="s">
        <v>53</v>
      </c>
      <c r="D9" s="7" t="s">
        <v>91</v>
      </c>
      <c r="E9" s="31" t="s">
        <v>14</v>
      </c>
      <c r="F9" s="97">
        <v>181</v>
      </c>
      <c r="G9" s="33">
        <v>550</v>
      </c>
      <c r="H9" s="33">
        <v>380</v>
      </c>
      <c r="I9" s="98">
        <v>11481</v>
      </c>
      <c r="J9" s="278">
        <v>0.375</v>
      </c>
      <c r="K9" s="295">
        <v>0.8333333333333334</v>
      </c>
      <c r="L9" s="122">
        <v>44454</v>
      </c>
      <c r="M9" s="190" t="s">
        <v>22</v>
      </c>
      <c r="O9" s="100"/>
      <c r="P9" s="13"/>
      <c r="Q9" s="22" t="s">
        <v>25</v>
      </c>
      <c r="R9" s="320" t="s">
        <v>26</v>
      </c>
      <c r="S9" s="320"/>
      <c r="T9" s="320"/>
      <c r="U9" s="320"/>
      <c r="V9" s="15"/>
      <c r="W9" s="100"/>
      <c r="X9" s="102"/>
      <c r="Y9" s="100"/>
      <c r="Z9" s="102"/>
    </row>
    <row r="10" spans="1:26" ht="15.75" thickBot="1">
      <c r="A10" s="57">
        <f t="shared" si="0"/>
        <v>7</v>
      </c>
      <c r="B10" s="5">
        <v>45285</v>
      </c>
      <c r="C10" s="6" t="s">
        <v>27</v>
      </c>
      <c r="D10" s="7" t="s">
        <v>91</v>
      </c>
      <c r="E10" s="7" t="s">
        <v>14</v>
      </c>
      <c r="F10" s="8">
        <v>296</v>
      </c>
      <c r="G10" s="9">
        <v>2300</v>
      </c>
      <c r="H10" s="9">
        <v>1030</v>
      </c>
      <c r="I10" s="10">
        <v>61087</v>
      </c>
      <c r="J10" s="278">
        <v>0.2916666666666667</v>
      </c>
      <c r="K10" s="295">
        <v>0.6666666666666666</v>
      </c>
      <c r="L10" s="122">
        <v>44508</v>
      </c>
      <c r="M10" s="190" t="s">
        <v>22</v>
      </c>
      <c r="O10" s="100"/>
      <c r="P10" s="23"/>
      <c r="Q10" s="24"/>
      <c r="R10" s="24"/>
      <c r="S10" s="24"/>
      <c r="T10" s="24"/>
      <c r="U10" s="24"/>
      <c r="V10" s="25"/>
      <c r="W10" s="100"/>
      <c r="X10" s="102"/>
      <c r="Y10" s="100"/>
      <c r="Z10" s="102"/>
    </row>
    <row r="11" spans="1:26" ht="15">
      <c r="A11" s="57">
        <f t="shared" si="0"/>
        <v>8</v>
      </c>
      <c r="B11" s="5">
        <v>45289</v>
      </c>
      <c r="C11" s="6" t="s">
        <v>54</v>
      </c>
      <c r="D11" s="12" t="s">
        <v>11</v>
      </c>
      <c r="E11" s="7" t="s">
        <v>38</v>
      </c>
      <c r="F11" s="8">
        <v>225</v>
      </c>
      <c r="G11" s="9">
        <v>480</v>
      </c>
      <c r="H11" s="9">
        <v>350</v>
      </c>
      <c r="I11" s="10">
        <v>14406</v>
      </c>
      <c r="J11" s="277">
        <v>0.2916666666666667</v>
      </c>
      <c r="K11" s="233">
        <v>0.7916666666666666</v>
      </c>
      <c r="L11" s="122">
        <v>44389</v>
      </c>
      <c r="M11" s="190" t="s">
        <v>33</v>
      </c>
      <c r="O11" s="100"/>
      <c r="W11" s="100"/>
      <c r="X11" s="102"/>
      <c r="Y11" s="100"/>
      <c r="Z11" s="102"/>
    </row>
    <row r="12" spans="1:26" ht="15">
      <c r="A12" s="57">
        <f t="shared" si="0"/>
        <v>9</v>
      </c>
      <c r="B12" s="37">
        <v>45293</v>
      </c>
      <c r="C12" s="30" t="s">
        <v>55</v>
      </c>
      <c r="D12" s="31" t="s">
        <v>91</v>
      </c>
      <c r="E12" s="31" t="s">
        <v>38</v>
      </c>
      <c r="F12" s="103">
        <v>317</v>
      </c>
      <c r="G12" s="33">
        <v>2800</v>
      </c>
      <c r="H12" s="33">
        <v>1200</v>
      </c>
      <c r="I12" s="34">
        <v>82363</v>
      </c>
      <c r="J12" s="278">
        <v>0.3333333333333333</v>
      </c>
      <c r="K12" s="295">
        <v>0.7083333333333334</v>
      </c>
      <c r="L12" s="122">
        <v>44454</v>
      </c>
      <c r="M12" s="190" t="s">
        <v>22</v>
      </c>
      <c r="O12" s="100"/>
      <c r="R12" s="26"/>
      <c r="S12" s="27"/>
      <c r="T12" s="26"/>
      <c r="U12" s="27"/>
      <c r="W12" s="100"/>
      <c r="X12" s="102"/>
      <c r="Y12" s="100"/>
      <c r="Z12" s="102"/>
    </row>
    <row r="13" spans="1:26" ht="15">
      <c r="A13" s="57">
        <f t="shared" si="0"/>
        <v>10</v>
      </c>
      <c r="B13" s="5">
        <v>45295</v>
      </c>
      <c r="C13" s="6" t="s">
        <v>16</v>
      </c>
      <c r="D13" s="12" t="s">
        <v>91</v>
      </c>
      <c r="E13" s="28" t="s">
        <v>18</v>
      </c>
      <c r="F13" s="29">
        <v>228</v>
      </c>
      <c r="G13" s="36">
        <v>900</v>
      </c>
      <c r="H13" s="36">
        <v>465</v>
      </c>
      <c r="I13" s="10">
        <v>18865</v>
      </c>
      <c r="J13" s="277">
        <v>0.3333333333333333</v>
      </c>
      <c r="K13" s="233">
        <v>0.7083333333333334</v>
      </c>
      <c r="L13" s="123">
        <v>44365</v>
      </c>
      <c r="M13" s="190" t="s">
        <v>22</v>
      </c>
      <c r="N13" s="96"/>
      <c r="O13" s="99"/>
      <c r="R13" s="26"/>
      <c r="S13" s="27"/>
      <c r="T13" s="26"/>
      <c r="U13" s="27"/>
      <c r="W13" s="96"/>
      <c r="X13" s="96"/>
      <c r="Y13" s="96"/>
      <c r="Z13" s="96"/>
    </row>
    <row r="14" spans="1:26" ht="15">
      <c r="A14" s="57">
        <f t="shared" si="0"/>
        <v>11</v>
      </c>
      <c r="B14" s="18">
        <v>45298</v>
      </c>
      <c r="C14" s="19" t="s">
        <v>59</v>
      </c>
      <c r="D14" s="12" t="s">
        <v>91</v>
      </c>
      <c r="E14" s="28" t="s">
        <v>60</v>
      </c>
      <c r="F14" s="29">
        <v>224</v>
      </c>
      <c r="G14" s="9">
        <v>700</v>
      </c>
      <c r="H14" s="9">
        <v>500</v>
      </c>
      <c r="I14" s="10">
        <v>20738</v>
      </c>
      <c r="J14" s="277">
        <v>0.2916666666666667</v>
      </c>
      <c r="K14" s="233">
        <v>0.6666666666666666</v>
      </c>
      <c r="L14" s="122">
        <v>44256</v>
      </c>
      <c r="M14" s="190" t="s">
        <v>22</v>
      </c>
      <c r="N14" t="s">
        <v>57</v>
      </c>
      <c r="O14" s="96"/>
      <c r="R14" s="26"/>
      <c r="S14" s="27"/>
      <c r="T14" s="26"/>
      <c r="U14" s="27"/>
      <c r="W14" s="96"/>
      <c r="X14" s="96"/>
      <c r="Y14" s="96"/>
      <c r="Z14" s="96"/>
    </row>
    <row r="15" spans="1:26" ht="15">
      <c r="A15" s="57">
        <f t="shared" si="0"/>
        <v>12</v>
      </c>
      <c r="B15" s="5">
        <v>45300</v>
      </c>
      <c r="C15" s="30" t="s">
        <v>56</v>
      </c>
      <c r="D15" s="7" t="s">
        <v>91</v>
      </c>
      <c r="E15" s="7" t="s">
        <v>14</v>
      </c>
      <c r="F15" s="8">
        <v>292</v>
      </c>
      <c r="G15" s="9">
        <v>2100</v>
      </c>
      <c r="H15" s="9">
        <v>859</v>
      </c>
      <c r="I15" s="10">
        <v>11960</v>
      </c>
      <c r="J15" s="277">
        <v>0.2916666666666667</v>
      </c>
      <c r="K15" s="233">
        <v>0.7083333333333334</v>
      </c>
      <c r="L15" s="122">
        <v>44440</v>
      </c>
      <c r="M15" s="190" t="s">
        <v>22</v>
      </c>
      <c r="O15" s="96"/>
      <c r="R15" s="26"/>
      <c r="S15" s="27"/>
      <c r="T15" s="26"/>
      <c r="U15" s="27"/>
      <c r="W15" s="96"/>
      <c r="X15" s="96"/>
      <c r="Y15" s="96"/>
      <c r="Z15" s="96"/>
    </row>
    <row r="16" spans="1:26" ht="15">
      <c r="A16" s="57">
        <f>1+A15</f>
        <v>13</v>
      </c>
      <c r="B16" s="5">
        <v>45301</v>
      </c>
      <c r="C16" s="6" t="s">
        <v>27</v>
      </c>
      <c r="D16" s="7" t="s">
        <v>91</v>
      </c>
      <c r="E16" s="7" t="s">
        <v>14</v>
      </c>
      <c r="F16" s="8">
        <v>296</v>
      </c>
      <c r="G16" s="9">
        <v>2300</v>
      </c>
      <c r="H16" s="9">
        <v>1030</v>
      </c>
      <c r="I16" s="10">
        <v>61087</v>
      </c>
      <c r="J16" s="278">
        <v>0.2916666666666667</v>
      </c>
      <c r="K16" s="295">
        <v>0.6666666666666666</v>
      </c>
      <c r="L16" s="122">
        <v>44508</v>
      </c>
      <c r="M16" s="190" t="s">
        <v>22</v>
      </c>
      <c r="O16" s="96"/>
      <c r="W16" s="96"/>
      <c r="X16" s="96"/>
      <c r="Y16" s="96"/>
      <c r="Z16" s="96"/>
    </row>
    <row r="17" spans="1:26" ht="15">
      <c r="A17" s="57">
        <f t="shared" si="0"/>
        <v>14</v>
      </c>
      <c r="B17" s="5">
        <v>45305</v>
      </c>
      <c r="C17" s="6" t="s">
        <v>16</v>
      </c>
      <c r="D17" s="12" t="s">
        <v>91</v>
      </c>
      <c r="E17" s="28" t="s">
        <v>18</v>
      </c>
      <c r="F17" s="29">
        <v>228</v>
      </c>
      <c r="G17" s="9">
        <v>900</v>
      </c>
      <c r="H17" s="9">
        <v>465</v>
      </c>
      <c r="I17" s="10">
        <v>18865</v>
      </c>
      <c r="J17" s="277">
        <v>0.2916666666666667</v>
      </c>
      <c r="K17" s="233">
        <v>0.6666666666666666</v>
      </c>
      <c r="L17" s="123">
        <v>44365</v>
      </c>
      <c r="M17" s="190" t="s">
        <v>22</v>
      </c>
      <c r="O17" s="96"/>
      <c r="W17" s="96"/>
      <c r="X17" s="96"/>
      <c r="Y17" s="96"/>
      <c r="Z17" s="96"/>
    </row>
    <row r="18" spans="1:26" ht="15">
      <c r="A18" s="57">
        <f t="shared" si="0"/>
        <v>15</v>
      </c>
      <c r="B18" s="5">
        <v>45308</v>
      </c>
      <c r="C18" s="30" t="s">
        <v>55</v>
      </c>
      <c r="D18" s="31" t="s">
        <v>91</v>
      </c>
      <c r="E18" s="31" t="s">
        <v>38</v>
      </c>
      <c r="F18" s="103">
        <v>317</v>
      </c>
      <c r="G18" s="33">
        <v>2800</v>
      </c>
      <c r="H18" s="33">
        <v>1200</v>
      </c>
      <c r="I18" s="34">
        <v>82363</v>
      </c>
      <c r="J18" s="279">
        <v>0.2916666666666667</v>
      </c>
      <c r="K18" s="296">
        <v>0.6666666666666666</v>
      </c>
      <c r="L18" s="122">
        <v>44454</v>
      </c>
      <c r="M18" s="190" t="s">
        <v>22</v>
      </c>
      <c r="O18" s="96"/>
      <c r="W18" s="96"/>
      <c r="X18" s="96"/>
      <c r="Y18" s="96"/>
      <c r="Z18" s="96"/>
    </row>
    <row r="19" spans="1:26" ht="15">
      <c r="A19" s="57">
        <f t="shared" si="0"/>
        <v>16</v>
      </c>
      <c r="B19" s="5">
        <v>45313</v>
      </c>
      <c r="C19" s="30" t="s">
        <v>74</v>
      </c>
      <c r="D19" s="31" t="s">
        <v>61</v>
      </c>
      <c r="E19" s="31" t="s">
        <v>14</v>
      </c>
      <c r="F19" s="103">
        <v>196</v>
      </c>
      <c r="G19" s="33">
        <v>200</v>
      </c>
      <c r="H19" s="33">
        <v>280</v>
      </c>
      <c r="I19" s="34">
        <v>15444</v>
      </c>
      <c r="J19" s="279">
        <v>0.4166666666666667</v>
      </c>
      <c r="K19" s="296">
        <v>0.75</v>
      </c>
      <c r="L19" s="122">
        <v>44595</v>
      </c>
      <c r="M19" s="190" t="s">
        <v>12</v>
      </c>
      <c r="O19" s="96"/>
      <c r="W19" s="96"/>
      <c r="X19" s="96"/>
      <c r="Y19" s="96"/>
      <c r="Z19" s="96"/>
    </row>
    <row r="20" spans="1:13" ht="15">
      <c r="A20" s="57">
        <f t="shared" si="0"/>
        <v>17</v>
      </c>
      <c r="B20" s="5">
        <v>45315</v>
      </c>
      <c r="C20" s="6" t="s">
        <v>27</v>
      </c>
      <c r="D20" s="7" t="s">
        <v>91</v>
      </c>
      <c r="E20" s="7" t="s">
        <v>14</v>
      </c>
      <c r="F20" s="8">
        <v>296</v>
      </c>
      <c r="G20" s="9">
        <v>2300</v>
      </c>
      <c r="H20" s="9">
        <v>1030</v>
      </c>
      <c r="I20" s="10">
        <v>61087</v>
      </c>
      <c r="J20" s="278">
        <v>0.2916666666666667</v>
      </c>
      <c r="K20" s="295">
        <v>0.6666666666666666</v>
      </c>
      <c r="L20" s="122">
        <v>44508</v>
      </c>
      <c r="M20" s="190" t="s">
        <v>22</v>
      </c>
    </row>
    <row r="21" spans="1:13" ht="15">
      <c r="A21" s="57">
        <f t="shared" si="0"/>
        <v>18</v>
      </c>
      <c r="B21" s="197">
        <v>45320</v>
      </c>
      <c r="C21" s="199" t="s">
        <v>58</v>
      </c>
      <c r="D21" s="7" t="s">
        <v>17</v>
      </c>
      <c r="E21" s="7" t="s">
        <v>45</v>
      </c>
      <c r="F21" s="8">
        <v>294</v>
      </c>
      <c r="G21" s="9">
        <v>2200</v>
      </c>
      <c r="H21" s="9">
        <v>950</v>
      </c>
      <c r="I21" s="10">
        <v>66135</v>
      </c>
      <c r="J21" s="277">
        <v>0.375</v>
      </c>
      <c r="K21" s="233">
        <v>0.7916666666666666</v>
      </c>
      <c r="L21" s="11">
        <v>44438</v>
      </c>
      <c r="M21" s="190" t="s">
        <v>46</v>
      </c>
    </row>
    <row r="22" spans="1:13" ht="15">
      <c r="A22" s="57">
        <f t="shared" si="0"/>
        <v>19</v>
      </c>
      <c r="B22" s="198">
        <v>45320</v>
      </c>
      <c r="C22" s="314" t="s">
        <v>86</v>
      </c>
      <c r="D22" s="139" t="s">
        <v>11</v>
      </c>
      <c r="E22" s="140" t="s">
        <v>87</v>
      </c>
      <c r="F22" s="141">
        <v>126</v>
      </c>
      <c r="G22" s="142">
        <v>200</v>
      </c>
      <c r="H22" s="142">
        <v>117</v>
      </c>
      <c r="I22" s="143">
        <v>2978</v>
      </c>
      <c r="J22" s="280">
        <v>0.3333333333333333</v>
      </c>
      <c r="K22" s="177">
        <v>0.5833333333333334</v>
      </c>
      <c r="L22" s="145">
        <v>44745</v>
      </c>
      <c r="M22" s="266" t="s">
        <v>12</v>
      </c>
    </row>
    <row r="23" spans="1:13" ht="15">
      <c r="A23" s="57">
        <f t="shared" si="0"/>
        <v>20</v>
      </c>
      <c r="B23" s="5">
        <v>45322</v>
      </c>
      <c r="C23" s="30" t="s">
        <v>55</v>
      </c>
      <c r="D23" s="31" t="s">
        <v>91</v>
      </c>
      <c r="E23" s="31" t="s">
        <v>38</v>
      </c>
      <c r="F23" s="103">
        <v>317</v>
      </c>
      <c r="G23" s="33">
        <v>2800</v>
      </c>
      <c r="H23" s="33">
        <v>1200</v>
      </c>
      <c r="I23" s="34">
        <v>82363</v>
      </c>
      <c r="J23" s="281">
        <v>0.2916666666666667</v>
      </c>
      <c r="K23" s="297">
        <v>0.6666666666666666</v>
      </c>
      <c r="L23" s="122">
        <v>44454</v>
      </c>
      <c r="M23" s="190" t="s">
        <v>22</v>
      </c>
    </row>
    <row r="24" spans="1:13" ht="15">
      <c r="A24" s="57">
        <f t="shared" si="0"/>
        <v>21</v>
      </c>
      <c r="B24" s="186">
        <v>45324</v>
      </c>
      <c r="C24" s="188" t="s">
        <v>92</v>
      </c>
      <c r="D24" s="191" t="s">
        <v>91</v>
      </c>
      <c r="E24" s="191" t="s">
        <v>14</v>
      </c>
      <c r="F24" s="193">
        <v>269</v>
      </c>
      <c r="G24" s="194">
        <v>1800</v>
      </c>
      <c r="H24" s="194">
        <v>900</v>
      </c>
      <c r="I24" s="195">
        <v>46069</v>
      </c>
      <c r="J24" s="283">
        <v>0.2916666666666667</v>
      </c>
      <c r="K24" s="298">
        <v>0.7083333333333334</v>
      </c>
      <c r="L24" s="289">
        <v>44790</v>
      </c>
      <c r="M24" s="190" t="s">
        <v>22</v>
      </c>
    </row>
    <row r="25" spans="1:13" ht="15">
      <c r="A25" s="57">
        <f t="shared" si="0"/>
        <v>22</v>
      </c>
      <c r="B25" s="105">
        <v>45329</v>
      </c>
      <c r="C25" s="70" t="s">
        <v>16</v>
      </c>
      <c r="D25" s="12" t="s">
        <v>91</v>
      </c>
      <c r="E25" s="28" t="s">
        <v>18</v>
      </c>
      <c r="F25" s="29">
        <v>228</v>
      </c>
      <c r="G25" s="9">
        <v>900</v>
      </c>
      <c r="H25" s="9">
        <v>465</v>
      </c>
      <c r="I25" s="10">
        <v>18865</v>
      </c>
      <c r="J25" s="277">
        <v>0.3333333333333333</v>
      </c>
      <c r="K25" s="233">
        <v>0.7083333333333334</v>
      </c>
      <c r="L25" s="123">
        <v>44365</v>
      </c>
      <c r="M25" s="190" t="s">
        <v>22</v>
      </c>
    </row>
    <row r="26" spans="1:13" ht="15">
      <c r="A26" s="57">
        <f t="shared" si="0"/>
        <v>23</v>
      </c>
      <c r="B26" s="105">
        <v>45329</v>
      </c>
      <c r="C26" s="72" t="s">
        <v>27</v>
      </c>
      <c r="D26" s="7" t="s">
        <v>91</v>
      </c>
      <c r="E26" s="7" t="s">
        <v>14</v>
      </c>
      <c r="F26" s="8">
        <v>296</v>
      </c>
      <c r="G26" s="9">
        <v>2300</v>
      </c>
      <c r="H26" s="9">
        <v>1030</v>
      </c>
      <c r="I26" s="10">
        <v>61087</v>
      </c>
      <c r="J26" s="278">
        <v>0.2916666666666667</v>
      </c>
      <c r="K26" s="295">
        <v>0.6666666666666666</v>
      </c>
      <c r="L26" s="122">
        <v>44508</v>
      </c>
      <c r="M26" s="190" t="s">
        <v>22</v>
      </c>
    </row>
    <row r="27" spans="1:13" ht="15">
      <c r="A27" s="57">
        <f t="shared" si="0"/>
        <v>24</v>
      </c>
      <c r="B27" s="304">
        <v>45330</v>
      </c>
      <c r="C27" s="187" t="s">
        <v>92</v>
      </c>
      <c r="D27" s="189" t="s">
        <v>91</v>
      </c>
      <c r="E27" s="189" t="s">
        <v>14</v>
      </c>
      <c r="F27" s="157">
        <v>269</v>
      </c>
      <c r="G27" s="142">
        <v>1800</v>
      </c>
      <c r="H27" s="142">
        <v>900</v>
      </c>
      <c r="I27" s="179">
        <v>46069</v>
      </c>
      <c r="J27" s="282">
        <v>0.4375</v>
      </c>
      <c r="K27" s="298">
        <v>0.8333333333333334</v>
      </c>
      <c r="L27" s="289">
        <v>44790</v>
      </c>
      <c r="M27" s="190" t="s">
        <v>22</v>
      </c>
    </row>
    <row r="28" spans="1:20" ht="15">
      <c r="A28" s="57">
        <f t="shared" si="0"/>
        <v>25</v>
      </c>
      <c r="B28" s="5">
        <v>45331</v>
      </c>
      <c r="C28" s="30" t="s">
        <v>48</v>
      </c>
      <c r="D28" s="7" t="s">
        <v>61</v>
      </c>
      <c r="E28" s="28" t="s">
        <v>43</v>
      </c>
      <c r="F28" s="29">
        <v>288</v>
      </c>
      <c r="G28" s="104">
        <v>3100</v>
      </c>
      <c r="H28" s="104">
        <v>990</v>
      </c>
      <c r="I28" s="35">
        <v>77745</v>
      </c>
      <c r="J28" s="284">
        <v>0.3333333333333333</v>
      </c>
      <c r="K28" s="299">
        <v>0.75</v>
      </c>
      <c r="L28" s="124">
        <v>44223</v>
      </c>
      <c r="M28" s="190" t="s">
        <v>41</v>
      </c>
      <c r="Q28" s="26"/>
      <c r="R28" s="27"/>
      <c r="S28" s="26"/>
      <c r="T28" s="27"/>
    </row>
    <row r="29" spans="1:13" ht="15">
      <c r="A29" s="57">
        <f t="shared" si="0"/>
        <v>26</v>
      </c>
      <c r="B29" s="303">
        <v>45336</v>
      </c>
      <c r="C29" s="30" t="s">
        <v>55</v>
      </c>
      <c r="D29" s="31" t="s">
        <v>91</v>
      </c>
      <c r="E29" s="31" t="s">
        <v>38</v>
      </c>
      <c r="F29" s="103">
        <v>317</v>
      </c>
      <c r="G29" s="33">
        <v>2800</v>
      </c>
      <c r="H29" s="33">
        <v>1200</v>
      </c>
      <c r="I29" s="34">
        <v>82363</v>
      </c>
      <c r="J29" s="281">
        <v>0.2916666666666667</v>
      </c>
      <c r="K29" s="297">
        <v>0.6666666666666666</v>
      </c>
      <c r="L29" s="122">
        <v>44454</v>
      </c>
      <c r="M29" s="190" t="s">
        <v>22</v>
      </c>
    </row>
    <row r="30" spans="1:13" ht="15">
      <c r="A30" s="57">
        <f t="shared" si="0"/>
        <v>27</v>
      </c>
      <c r="B30" s="5">
        <v>45339</v>
      </c>
      <c r="C30" s="6" t="s">
        <v>16</v>
      </c>
      <c r="D30" s="12" t="s">
        <v>91</v>
      </c>
      <c r="E30" s="28" t="s">
        <v>18</v>
      </c>
      <c r="F30" s="29">
        <v>228</v>
      </c>
      <c r="G30" s="9">
        <v>900</v>
      </c>
      <c r="H30" s="9">
        <v>465</v>
      </c>
      <c r="I30" s="10">
        <v>18865</v>
      </c>
      <c r="J30" s="277">
        <v>0.2916666666666667</v>
      </c>
      <c r="K30" s="233">
        <v>0.6666666666666666</v>
      </c>
      <c r="L30" s="123">
        <v>44365</v>
      </c>
      <c r="M30" s="190" t="s">
        <v>22</v>
      </c>
    </row>
    <row r="31" spans="1:13" ht="15">
      <c r="A31" s="57">
        <f t="shared" si="0"/>
        <v>28</v>
      </c>
      <c r="B31" s="5">
        <v>45341</v>
      </c>
      <c r="C31" s="19" t="s">
        <v>62</v>
      </c>
      <c r="D31" s="7" t="s">
        <v>91</v>
      </c>
      <c r="E31" s="31" t="s">
        <v>14</v>
      </c>
      <c r="F31" s="103">
        <v>193</v>
      </c>
      <c r="G31" s="33">
        <v>500</v>
      </c>
      <c r="H31" s="33">
        <v>300</v>
      </c>
      <c r="I31" s="34">
        <v>10275</v>
      </c>
      <c r="J31" s="284">
        <v>0.3333333333333333</v>
      </c>
      <c r="K31" s="299">
        <v>0.9166666666666666</v>
      </c>
      <c r="L31" s="11">
        <v>44412</v>
      </c>
      <c r="M31" s="192" t="s">
        <v>22</v>
      </c>
    </row>
    <row r="32" spans="1:13" ht="15">
      <c r="A32" s="57">
        <f t="shared" si="0"/>
        <v>29</v>
      </c>
      <c r="B32" s="18">
        <v>45343</v>
      </c>
      <c r="C32" s="146" t="s">
        <v>27</v>
      </c>
      <c r="D32" s="7" t="s">
        <v>91</v>
      </c>
      <c r="E32" s="7" t="s">
        <v>14</v>
      </c>
      <c r="F32" s="8">
        <v>296</v>
      </c>
      <c r="G32" s="9">
        <v>2300</v>
      </c>
      <c r="H32" s="9">
        <v>1030</v>
      </c>
      <c r="I32" s="10">
        <v>61087</v>
      </c>
      <c r="J32" s="278">
        <v>0.2916666666666667</v>
      </c>
      <c r="K32" s="295">
        <v>0.6666666666666666</v>
      </c>
      <c r="L32" s="122">
        <v>44508</v>
      </c>
      <c r="M32" s="190" t="s">
        <v>22</v>
      </c>
    </row>
    <row r="33" spans="1:13" ht="15">
      <c r="A33" s="57">
        <f t="shared" si="0"/>
        <v>30</v>
      </c>
      <c r="B33" s="5">
        <v>45350</v>
      </c>
      <c r="C33" s="30" t="s">
        <v>55</v>
      </c>
      <c r="D33" s="31" t="s">
        <v>91</v>
      </c>
      <c r="E33" s="31" t="s">
        <v>38</v>
      </c>
      <c r="F33" s="103">
        <v>317</v>
      </c>
      <c r="G33" s="33">
        <v>2800</v>
      </c>
      <c r="H33" s="33">
        <v>1200</v>
      </c>
      <c r="I33" s="34">
        <v>82363</v>
      </c>
      <c r="J33" s="281">
        <v>0.2916666666666667</v>
      </c>
      <c r="K33" s="297">
        <v>0.6666666666666666</v>
      </c>
      <c r="L33" s="122">
        <v>44454</v>
      </c>
      <c r="M33" s="190" t="s">
        <v>22</v>
      </c>
    </row>
    <row r="34" spans="1:14" ht="15">
      <c r="A34" s="57">
        <f t="shared" si="0"/>
        <v>31</v>
      </c>
      <c r="B34" s="18">
        <v>45351</v>
      </c>
      <c r="C34" s="19" t="s">
        <v>48</v>
      </c>
      <c r="D34" s="7" t="s">
        <v>61</v>
      </c>
      <c r="E34" s="28" t="s">
        <v>43</v>
      </c>
      <c r="F34" s="29">
        <v>288</v>
      </c>
      <c r="G34" s="104">
        <v>3100</v>
      </c>
      <c r="H34" s="104">
        <v>990</v>
      </c>
      <c r="I34" s="35">
        <v>77745</v>
      </c>
      <c r="J34" s="278">
        <v>0.2916666666666667</v>
      </c>
      <c r="K34" s="295">
        <v>0.7083333333333334</v>
      </c>
      <c r="L34" s="124">
        <v>44223</v>
      </c>
      <c r="M34" s="190" t="s">
        <v>41</v>
      </c>
      <c r="N34" s="92"/>
    </row>
    <row r="35" spans="1:13" ht="15">
      <c r="A35" s="57">
        <f t="shared" si="0"/>
        <v>32</v>
      </c>
      <c r="B35" s="5">
        <v>45352</v>
      </c>
      <c r="C35" s="49" t="s">
        <v>20</v>
      </c>
      <c r="D35" s="84" t="s">
        <v>91</v>
      </c>
      <c r="E35" s="84" t="s">
        <v>21</v>
      </c>
      <c r="F35" s="85">
        <v>239</v>
      </c>
      <c r="G35" s="86">
        <v>1150</v>
      </c>
      <c r="H35" s="86">
        <v>750</v>
      </c>
      <c r="I35" s="87">
        <v>29151</v>
      </c>
      <c r="J35" s="285">
        <v>0.3333333333333333</v>
      </c>
      <c r="K35" s="300">
        <v>0.7083333333333334</v>
      </c>
      <c r="L35" s="196">
        <v>44544</v>
      </c>
      <c r="M35" s="293" t="s">
        <v>22</v>
      </c>
    </row>
    <row r="36" spans="1:14" ht="15">
      <c r="A36" s="57">
        <f t="shared" si="0"/>
        <v>33</v>
      </c>
      <c r="B36" s="5">
        <v>45354</v>
      </c>
      <c r="C36" s="30" t="s">
        <v>53</v>
      </c>
      <c r="D36" s="7" t="s">
        <v>91</v>
      </c>
      <c r="E36" s="31" t="s">
        <v>14</v>
      </c>
      <c r="F36" s="97">
        <v>181</v>
      </c>
      <c r="G36" s="33">
        <v>550</v>
      </c>
      <c r="H36" s="33">
        <v>380</v>
      </c>
      <c r="I36" s="98">
        <v>11481</v>
      </c>
      <c r="J36" s="278">
        <v>0.375</v>
      </c>
      <c r="K36" s="295">
        <v>0.8333333333333334</v>
      </c>
      <c r="L36" s="122">
        <v>44454</v>
      </c>
      <c r="M36" s="190" t="s">
        <v>22</v>
      </c>
      <c r="N36" s="92"/>
    </row>
    <row r="37" spans="1:13" ht="15">
      <c r="A37" s="57">
        <f t="shared" si="0"/>
        <v>34</v>
      </c>
      <c r="B37" s="197">
        <v>45357</v>
      </c>
      <c r="C37" s="212" t="s">
        <v>55</v>
      </c>
      <c r="D37" s="31" t="s">
        <v>91</v>
      </c>
      <c r="E37" s="31" t="s">
        <v>38</v>
      </c>
      <c r="F37" s="103">
        <v>317</v>
      </c>
      <c r="G37" s="33">
        <v>2800</v>
      </c>
      <c r="H37" s="33">
        <v>1200</v>
      </c>
      <c r="I37" s="34">
        <v>82363</v>
      </c>
      <c r="J37" s="281">
        <v>0.3333333333333333</v>
      </c>
      <c r="K37" s="297">
        <v>0.7083333333333334</v>
      </c>
      <c r="L37" s="122">
        <v>44454</v>
      </c>
      <c r="M37" s="190" t="s">
        <v>22</v>
      </c>
    </row>
    <row r="38" spans="1:13" ht="15">
      <c r="A38" s="57">
        <f t="shared" si="0"/>
        <v>35</v>
      </c>
      <c r="B38" s="214">
        <v>45357</v>
      </c>
      <c r="C38" s="213" t="s">
        <v>27</v>
      </c>
      <c r="D38" s="31" t="s">
        <v>91</v>
      </c>
      <c r="E38" s="7" t="s">
        <v>14</v>
      </c>
      <c r="F38" s="8">
        <v>296</v>
      </c>
      <c r="G38" s="9">
        <v>2300</v>
      </c>
      <c r="H38" s="9">
        <v>1030</v>
      </c>
      <c r="I38" s="10">
        <v>61087</v>
      </c>
      <c r="J38" s="278">
        <v>0.2916666666666667</v>
      </c>
      <c r="K38" s="295">
        <v>0.6666666666666666</v>
      </c>
      <c r="L38" s="122">
        <v>44820</v>
      </c>
      <c r="M38" s="190" t="s">
        <v>22</v>
      </c>
    </row>
    <row r="39" spans="1:13" ht="15">
      <c r="A39" s="57">
        <f t="shared" si="0"/>
        <v>36</v>
      </c>
      <c r="B39" s="5">
        <v>45359</v>
      </c>
      <c r="C39" s="30" t="s">
        <v>48</v>
      </c>
      <c r="D39" s="7" t="s">
        <v>61</v>
      </c>
      <c r="E39" s="28" t="s">
        <v>43</v>
      </c>
      <c r="F39" s="29">
        <v>288</v>
      </c>
      <c r="G39" s="104">
        <v>3100</v>
      </c>
      <c r="H39" s="104">
        <v>990</v>
      </c>
      <c r="I39" s="35">
        <v>77745</v>
      </c>
      <c r="J39" s="284">
        <v>0.3333333333333333</v>
      </c>
      <c r="K39" s="299">
        <v>0.75</v>
      </c>
      <c r="L39" s="124">
        <v>44223</v>
      </c>
      <c r="M39" s="190" t="s">
        <v>41</v>
      </c>
    </row>
    <row r="40" spans="1:13" ht="15">
      <c r="A40" s="57">
        <f t="shared" si="0"/>
        <v>37</v>
      </c>
      <c r="B40" s="5">
        <v>45363</v>
      </c>
      <c r="C40" s="305" t="s">
        <v>16</v>
      </c>
      <c r="D40" s="190" t="s">
        <v>91</v>
      </c>
      <c r="E40" s="308" t="s">
        <v>18</v>
      </c>
      <c r="F40" s="310">
        <v>228</v>
      </c>
      <c r="G40" s="209">
        <v>900</v>
      </c>
      <c r="H40" s="209">
        <v>465</v>
      </c>
      <c r="I40" s="211">
        <v>18865</v>
      </c>
      <c r="J40" s="277">
        <v>0.3333333333333333</v>
      </c>
      <c r="K40" s="233">
        <v>0.7083333333333334</v>
      </c>
      <c r="L40" s="123">
        <v>44365</v>
      </c>
      <c r="M40" s="190" t="s">
        <v>22</v>
      </c>
    </row>
    <row r="41" spans="1:13" ht="15">
      <c r="A41" s="57">
        <f t="shared" si="0"/>
        <v>38</v>
      </c>
      <c r="B41" s="137">
        <v>45369</v>
      </c>
      <c r="C41" s="173" t="s">
        <v>50</v>
      </c>
      <c r="D41" s="293" t="s">
        <v>91</v>
      </c>
      <c r="E41" s="307" t="s">
        <v>14</v>
      </c>
      <c r="F41" s="309">
        <v>156</v>
      </c>
      <c r="G41" s="311">
        <v>210</v>
      </c>
      <c r="H41" s="311">
        <v>180</v>
      </c>
      <c r="I41" s="312">
        <v>5350</v>
      </c>
      <c r="J41" s="286">
        <v>0.2708333333333333</v>
      </c>
      <c r="K41" s="301">
        <v>0.75</v>
      </c>
      <c r="L41" s="290">
        <v>44741</v>
      </c>
      <c r="M41" s="293" t="s">
        <v>22</v>
      </c>
    </row>
    <row r="42" spans="1:13" ht="15">
      <c r="A42" s="57">
        <f t="shared" si="0"/>
        <v>39</v>
      </c>
      <c r="B42" s="5">
        <v>45374</v>
      </c>
      <c r="C42" s="30" t="s">
        <v>55</v>
      </c>
      <c r="D42" s="192" t="s">
        <v>91</v>
      </c>
      <c r="E42" s="31" t="s">
        <v>38</v>
      </c>
      <c r="F42" s="103">
        <v>317</v>
      </c>
      <c r="G42" s="33">
        <v>2800</v>
      </c>
      <c r="H42" s="33">
        <v>1200</v>
      </c>
      <c r="I42" s="34">
        <v>82363</v>
      </c>
      <c r="J42" s="281">
        <v>0.3333333333333333</v>
      </c>
      <c r="K42" s="297">
        <v>0.7083333333333334</v>
      </c>
      <c r="L42" s="122">
        <v>44454</v>
      </c>
      <c r="M42" s="190" t="s">
        <v>22</v>
      </c>
    </row>
    <row r="43" spans="1:13" ht="15">
      <c r="A43" s="57">
        <f t="shared" si="0"/>
        <v>40</v>
      </c>
      <c r="B43" s="147">
        <v>45379</v>
      </c>
      <c r="C43" s="146" t="s">
        <v>27</v>
      </c>
      <c r="D43" s="192" t="s">
        <v>91</v>
      </c>
      <c r="E43" s="7" t="s">
        <v>14</v>
      </c>
      <c r="F43" s="8">
        <v>296</v>
      </c>
      <c r="G43" s="9">
        <v>2300</v>
      </c>
      <c r="H43" s="9">
        <v>1030</v>
      </c>
      <c r="I43" s="10">
        <v>61087</v>
      </c>
      <c r="J43" s="278">
        <v>0.2916666666666667</v>
      </c>
      <c r="K43" s="295">
        <v>0.6666666666666666</v>
      </c>
      <c r="L43" s="122">
        <v>44820</v>
      </c>
      <c r="M43" s="190" t="s">
        <v>22</v>
      </c>
    </row>
    <row r="44" spans="1:13" ht="15">
      <c r="A44" s="57">
        <f t="shared" si="0"/>
        <v>41</v>
      </c>
      <c r="B44" s="5">
        <v>45381</v>
      </c>
      <c r="C44" s="30" t="s">
        <v>55</v>
      </c>
      <c r="D44" s="31" t="s">
        <v>91</v>
      </c>
      <c r="E44" s="31" t="s">
        <v>38</v>
      </c>
      <c r="F44" s="103">
        <v>317</v>
      </c>
      <c r="G44" s="33">
        <v>2800</v>
      </c>
      <c r="H44" s="33">
        <v>1200</v>
      </c>
      <c r="I44" s="34">
        <v>82363</v>
      </c>
      <c r="J44" s="281">
        <v>0.3333333333333333</v>
      </c>
      <c r="K44" s="297">
        <v>0.7083333333333334</v>
      </c>
      <c r="L44" s="122">
        <v>44454</v>
      </c>
      <c r="M44" s="190" t="s">
        <v>22</v>
      </c>
    </row>
    <row r="45" spans="1:13" ht="15">
      <c r="A45" s="57">
        <f t="shared" si="0"/>
        <v>42</v>
      </c>
      <c r="B45" s="5">
        <v>45383</v>
      </c>
      <c r="C45" s="30" t="s">
        <v>51</v>
      </c>
      <c r="D45" s="12" t="s">
        <v>11</v>
      </c>
      <c r="E45" s="12" t="s">
        <v>18</v>
      </c>
      <c r="F45" s="30">
        <v>140</v>
      </c>
      <c r="G45" s="208">
        <v>530</v>
      </c>
      <c r="H45" s="208">
        <v>210</v>
      </c>
      <c r="I45" s="210">
        <v>7545</v>
      </c>
      <c r="J45" s="278">
        <v>0.5416666666666666</v>
      </c>
      <c r="K45" s="295">
        <v>0.8333333333333334</v>
      </c>
      <c r="L45" s="123">
        <v>44365</v>
      </c>
      <c r="M45" s="190" t="s">
        <v>12</v>
      </c>
    </row>
    <row r="46" spans="1:13" ht="15">
      <c r="A46" s="57">
        <f t="shared" si="0"/>
        <v>43</v>
      </c>
      <c r="B46" s="5">
        <v>45398</v>
      </c>
      <c r="C46" s="30" t="s">
        <v>55</v>
      </c>
      <c r="D46" s="31" t="s">
        <v>91</v>
      </c>
      <c r="E46" s="31" t="s">
        <v>38</v>
      </c>
      <c r="F46" s="103">
        <v>317</v>
      </c>
      <c r="G46" s="33">
        <v>2800</v>
      </c>
      <c r="H46" s="33">
        <v>1200</v>
      </c>
      <c r="I46" s="34">
        <v>82363</v>
      </c>
      <c r="J46" s="278">
        <v>0.3333333333333333</v>
      </c>
      <c r="K46" s="295">
        <v>0.7083333333333334</v>
      </c>
      <c r="L46" s="123">
        <v>44789</v>
      </c>
      <c r="M46" s="190" t="s">
        <v>22</v>
      </c>
    </row>
    <row r="47" spans="1:13" ht="15">
      <c r="A47" s="57">
        <f t="shared" si="0"/>
        <v>44</v>
      </c>
      <c r="B47" s="56"/>
      <c r="C47" s="49"/>
      <c r="D47" s="49"/>
      <c r="E47" s="49"/>
      <c r="F47" s="49"/>
      <c r="G47" s="91"/>
      <c r="H47" s="91"/>
      <c r="I47" s="49"/>
      <c r="J47" s="286"/>
      <c r="K47" s="301"/>
      <c r="L47" s="291"/>
      <c r="M47" s="293"/>
    </row>
    <row r="48" spans="1:13" ht="15">
      <c r="A48" s="57">
        <f t="shared" si="0"/>
        <v>45</v>
      </c>
      <c r="B48" s="56"/>
      <c r="C48" s="49"/>
      <c r="D48" s="49"/>
      <c r="E48" s="49"/>
      <c r="F48" s="49"/>
      <c r="G48" s="91"/>
      <c r="H48" s="91"/>
      <c r="I48" s="49"/>
      <c r="J48" s="286"/>
      <c r="K48" s="301"/>
      <c r="L48" s="291"/>
      <c r="M48" s="293"/>
    </row>
    <row r="49" spans="1:13" ht="15">
      <c r="A49" s="57">
        <f t="shared" si="0"/>
        <v>46</v>
      </c>
      <c r="B49" s="56"/>
      <c r="C49" s="49"/>
      <c r="D49" s="49"/>
      <c r="E49" s="49"/>
      <c r="F49" s="49"/>
      <c r="G49" s="91"/>
      <c r="H49" s="91"/>
      <c r="I49" s="49"/>
      <c r="J49" s="286"/>
      <c r="K49" s="301"/>
      <c r="L49" s="291"/>
      <c r="M49" s="293"/>
    </row>
    <row r="50" spans="1:13" ht="15">
      <c r="A50" s="57">
        <f t="shared" si="0"/>
        <v>47</v>
      </c>
      <c r="B50" s="56"/>
      <c r="C50" s="49"/>
      <c r="D50" s="49"/>
      <c r="E50" s="49"/>
      <c r="F50" s="49"/>
      <c r="G50" s="91"/>
      <c r="H50" s="91"/>
      <c r="I50" s="49"/>
      <c r="J50" s="286"/>
      <c r="K50" s="301"/>
      <c r="L50" s="291"/>
      <c r="M50" s="293"/>
    </row>
    <row r="51" spans="1:13" ht="15">
      <c r="A51" s="57">
        <f t="shared" si="0"/>
        <v>48</v>
      </c>
      <c r="B51" s="56"/>
      <c r="C51" s="49"/>
      <c r="D51" s="49"/>
      <c r="E51" s="49"/>
      <c r="F51" s="49"/>
      <c r="G51" s="91"/>
      <c r="H51" s="91"/>
      <c r="I51" s="49"/>
      <c r="J51" s="286"/>
      <c r="K51" s="301"/>
      <c r="L51" s="291"/>
      <c r="M51" s="293"/>
    </row>
    <row r="52" spans="7:8" ht="15.75" thickBot="1">
      <c r="G52" s="95">
        <f>SUM(G4:G51)</f>
        <v>71478</v>
      </c>
      <c r="H52" s="95">
        <f>SUM(H4:H51)</f>
        <v>31637</v>
      </c>
    </row>
    <row r="53" spans="7:8" ht="15.75" thickBot="1">
      <c r="G53" s="321">
        <f>+G52+H52</f>
        <v>103115</v>
      </c>
      <c r="H53" s="321"/>
    </row>
  </sheetData>
  <sheetProtection selectLockedCells="1" selectUnlockedCells="1"/>
  <mergeCells count="6">
    <mergeCell ref="B1:I1"/>
    <mergeCell ref="G53:H53"/>
    <mergeCell ref="Q4:R4"/>
    <mergeCell ref="R7:U7"/>
    <mergeCell ref="R9:U9"/>
    <mergeCell ref="R6:U6"/>
  </mergeCells>
  <printOptions horizontalCentered="1"/>
  <pageMargins left="0.25" right="0.25" top="0.75" bottom="0.75" header="0.5118055555555555" footer="0.5118055555555555"/>
  <pageSetup fitToWidth="0" fitToHeight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B10" sqref="B10:B16"/>
    </sheetView>
  </sheetViews>
  <sheetFormatPr defaultColWidth="11.421875" defaultRowHeight="12.75"/>
  <cols>
    <col min="1" max="1" width="3.28125" style="263" customWidth="1"/>
    <col min="2" max="2" width="12.57421875" style="133" customWidth="1"/>
    <col min="3" max="3" width="24.00390625" style="0" customWidth="1"/>
    <col min="4" max="4" width="9.28125" style="0" customWidth="1"/>
    <col min="5" max="5" width="14.7109375" style="0" customWidth="1"/>
    <col min="6" max="6" width="6.00390625" style="0" customWidth="1"/>
    <col min="10" max="10" width="6.57421875" style="0" customWidth="1"/>
    <col min="11" max="11" width="6.421875" style="0" customWidth="1"/>
    <col min="13" max="13" width="17.57421875" style="0" customWidth="1"/>
  </cols>
  <sheetData>
    <row r="1" spans="1:12" ht="15">
      <c r="A1" s="324"/>
      <c r="B1" s="318" t="s">
        <v>63</v>
      </c>
      <c r="C1" s="318"/>
      <c r="D1" s="318"/>
      <c r="E1" s="318"/>
      <c r="F1" s="318"/>
      <c r="G1" s="318"/>
      <c r="H1" s="318"/>
      <c r="I1" s="318"/>
      <c r="J1" s="39"/>
      <c r="K1" s="39"/>
      <c r="L1" s="38"/>
    </row>
    <row r="2" spans="1:12" ht="15.75" thickBot="1">
      <c r="A2" s="324"/>
      <c r="B2" s="151"/>
      <c r="C2" s="39"/>
      <c r="D2" s="40"/>
      <c r="E2" s="39"/>
      <c r="F2" s="41"/>
      <c r="G2" s="42" t="s">
        <v>0</v>
      </c>
      <c r="H2" s="42" t="s">
        <v>0</v>
      </c>
      <c r="I2" s="38"/>
      <c r="J2" s="38"/>
      <c r="K2" s="38"/>
      <c r="L2" s="38"/>
    </row>
    <row r="3" spans="1:23" s="263" customFormat="1" ht="15">
      <c r="A3" s="256"/>
      <c r="B3" s="368" t="s">
        <v>1</v>
      </c>
      <c r="C3" s="369" t="s">
        <v>2</v>
      </c>
      <c r="D3" s="369" t="s">
        <v>3</v>
      </c>
      <c r="E3" s="369" t="s">
        <v>4</v>
      </c>
      <c r="F3" s="370" t="s">
        <v>5</v>
      </c>
      <c r="G3" s="369" t="s">
        <v>6</v>
      </c>
      <c r="H3" s="369" t="s">
        <v>7</v>
      </c>
      <c r="I3" s="369" t="s">
        <v>8</v>
      </c>
      <c r="J3" s="371" t="s">
        <v>9</v>
      </c>
      <c r="K3" s="371" t="s">
        <v>10</v>
      </c>
      <c r="L3" s="372" t="s">
        <v>30</v>
      </c>
      <c r="M3" s="369" t="s">
        <v>31</v>
      </c>
      <c r="P3" s="326"/>
      <c r="Q3" s="327"/>
      <c r="R3" s="327"/>
      <c r="S3" s="327"/>
      <c r="T3" s="327"/>
      <c r="U3" s="327"/>
      <c r="V3" s="328"/>
      <c r="W3" s="373"/>
    </row>
    <row r="4" spans="1:23" s="323" customFormat="1" ht="15.75">
      <c r="A4" s="256">
        <v>1</v>
      </c>
      <c r="B4" s="182">
        <v>45609</v>
      </c>
      <c r="C4" s="267" t="s">
        <v>16</v>
      </c>
      <c r="D4" s="164" t="s">
        <v>91</v>
      </c>
      <c r="E4" s="236" t="s">
        <v>18</v>
      </c>
      <c r="F4" s="154">
        <v>228</v>
      </c>
      <c r="G4" s="155">
        <v>900</v>
      </c>
      <c r="H4" s="155">
        <v>465</v>
      </c>
      <c r="I4" s="156">
        <v>18865</v>
      </c>
      <c r="J4" s="165">
        <v>0.2916666666666667</v>
      </c>
      <c r="K4" s="165">
        <v>0.6666666666666666</v>
      </c>
      <c r="L4" s="166">
        <v>44763</v>
      </c>
      <c r="M4" s="139" t="s">
        <v>22</v>
      </c>
      <c r="P4" s="330"/>
      <c r="Q4" s="331" t="s">
        <v>13</v>
      </c>
      <c r="R4" s="331"/>
      <c r="S4" s="332"/>
      <c r="T4" s="332"/>
      <c r="U4" s="332"/>
      <c r="V4" s="333"/>
      <c r="W4" s="329"/>
    </row>
    <row r="5" spans="1:23" s="323" customFormat="1" ht="15">
      <c r="A5" s="256">
        <f>1+A4</f>
        <v>2</v>
      </c>
      <c r="B5" s="183">
        <v>45612</v>
      </c>
      <c r="C5" s="140" t="s">
        <v>35</v>
      </c>
      <c r="D5" s="139" t="s">
        <v>91</v>
      </c>
      <c r="E5" s="189" t="s">
        <v>36</v>
      </c>
      <c r="F5" s="157" t="s">
        <v>73</v>
      </c>
      <c r="G5" s="142">
        <v>2100</v>
      </c>
      <c r="H5" s="142">
        <v>620</v>
      </c>
      <c r="I5" s="158">
        <v>44046</v>
      </c>
      <c r="J5" s="168">
        <v>0.3333333333333333</v>
      </c>
      <c r="K5" s="168">
        <v>0.75</v>
      </c>
      <c r="L5" s="169">
        <v>44697</v>
      </c>
      <c r="M5" s="139" t="s">
        <v>22</v>
      </c>
      <c r="P5" s="330"/>
      <c r="Q5" s="332"/>
      <c r="R5" s="332"/>
      <c r="S5" s="332"/>
      <c r="T5" s="332"/>
      <c r="U5" s="332"/>
      <c r="V5" s="333"/>
      <c r="W5" s="329"/>
    </row>
    <row r="6" spans="1:23" s="323" customFormat="1" ht="15">
      <c r="A6" s="256">
        <f aca="true" t="shared" si="0" ref="A6:A36">1+A5</f>
        <v>3</v>
      </c>
      <c r="B6" s="182">
        <v>45633</v>
      </c>
      <c r="C6" s="267" t="s">
        <v>16</v>
      </c>
      <c r="D6" s="164" t="s">
        <v>91</v>
      </c>
      <c r="E6" s="236" t="s">
        <v>18</v>
      </c>
      <c r="F6" s="154">
        <v>228</v>
      </c>
      <c r="G6" s="155">
        <v>900</v>
      </c>
      <c r="H6" s="155">
        <v>465</v>
      </c>
      <c r="I6" s="156">
        <v>18865</v>
      </c>
      <c r="J6" s="165">
        <v>0.3333333333333333</v>
      </c>
      <c r="K6" s="165">
        <v>0.7083333333333334</v>
      </c>
      <c r="L6" s="166">
        <v>44763</v>
      </c>
      <c r="M6" s="139" t="s">
        <v>22</v>
      </c>
      <c r="P6" s="330"/>
      <c r="Q6" s="334"/>
      <c r="R6" s="335" t="s">
        <v>19</v>
      </c>
      <c r="S6" s="335"/>
      <c r="T6" s="335"/>
      <c r="U6" s="335"/>
      <c r="V6" s="333"/>
      <c r="W6" s="329"/>
    </row>
    <row r="7" spans="1:23" s="323" customFormat="1" ht="15">
      <c r="A7" s="256">
        <f t="shared" si="0"/>
        <v>4</v>
      </c>
      <c r="B7" s="207">
        <v>45637</v>
      </c>
      <c r="C7" s="268" t="s">
        <v>93</v>
      </c>
      <c r="D7" s="170" t="s">
        <v>91</v>
      </c>
      <c r="E7" s="170" t="s">
        <v>38</v>
      </c>
      <c r="F7" s="205">
        <v>317</v>
      </c>
      <c r="G7" s="206">
        <v>3000</v>
      </c>
      <c r="H7" s="206">
        <v>1000</v>
      </c>
      <c r="I7" s="336">
        <v>82363</v>
      </c>
      <c r="J7" s="171">
        <v>0.3333333333333333</v>
      </c>
      <c r="K7" s="171">
        <v>0.75</v>
      </c>
      <c r="L7" s="337">
        <v>44797</v>
      </c>
      <c r="M7" s="139" t="s">
        <v>22</v>
      </c>
      <c r="P7" s="330"/>
      <c r="Q7" s="338"/>
      <c r="R7" s="335" t="s">
        <v>23</v>
      </c>
      <c r="S7" s="335"/>
      <c r="T7" s="335"/>
      <c r="U7" s="335"/>
      <c r="V7" s="333"/>
      <c r="W7" s="329"/>
    </row>
    <row r="8" spans="1:23" s="323" customFormat="1" ht="15">
      <c r="A8" s="325">
        <f t="shared" si="0"/>
        <v>5</v>
      </c>
      <c r="B8" s="184">
        <v>45643</v>
      </c>
      <c r="C8" s="269" t="s">
        <v>16</v>
      </c>
      <c r="D8" s="170" t="s">
        <v>91</v>
      </c>
      <c r="E8" s="236" t="s">
        <v>18</v>
      </c>
      <c r="F8" s="154">
        <v>228</v>
      </c>
      <c r="G8" s="155">
        <v>900</v>
      </c>
      <c r="H8" s="155">
        <v>465</v>
      </c>
      <c r="I8" s="156">
        <v>18865</v>
      </c>
      <c r="J8" s="172">
        <v>0.2916666666666667</v>
      </c>
      <c r="K8" s="172">
        <v>0.6666666666666666</v>
      </c>
      <c r="L8" s="166">
        <v>44763</v>
      </c>
      <c r="M8" s="139" t="s">
        <v>22</v>
      </c>
      <c r="P8" s="330"/>
      <c r="Q8" s="339" t="s">
        <v>15</v>
      </c>
      <c r="R8" s="340" t="s">
        <v>24</v>
      </c>
      <c r="S8" s="341"/>
      <c r="T8" s="341"/>
      <c r="U8" s="341"/>
      <c r="V8" s="333"/>
      <c r="W8" s="342"/>
    </row>
    <row r="9" spans="1:23" s="323" customFormat="1" ht="15">
      <c r="A9" s="325">
        <f t="shared" si="0"/>
        <v>6</v>
      </c>
      <c r="B9" s="185">
        <v>45646</v>
      </c>
      <c r="C9" s="265" t="s">
        <v>39</v>
      </c>
      <c r="D9" s="265" t="s">
        <v>11</v>
      </c>
      <c r="E9" s="140" t="s">
        <v>40</v>
      </c>
      <c r="F9" s="140">
        <v>285</v>
      </c>
      <c r="G9" s="155">
        <v>1848</v>
      </c>
      <c r="H9" s="155">
        <v>812</v>
      </c>
      <c r="I9" s="258">
        <v>41898</v>
      </c>
      <c r="J9" s="180">
        <v>0.3333333333333333</v>
      </c>
      <c r="K9" s="180">
        <v>0.7083333333333334</v>
      </c>
      <c r="L9" s="169">
        <v>44890</v>
      </c>
      <c r="M9" s="200" t="s">
        <v>41</v>
      </c>
      <c r="P9" s="330"/>
      <c r="Q9" s="343" t="s">
        <v>25</v>
      </c>
      <c r="R9" s="335" t="s">
        <v>26</v>
      </c>
      <c r="S9" s="335"/>
      <c r="T9" s="335"/>
      <c r="U9" s="335"/>
      <c r="V9" s="333"/>
      <c r="W9" s="344"/>
    </row>
    <row r="10" spans="1:23" s="323" customFormat="1" ht="15.75" thickBot="1">
      <c r="A10" s="325">
        <f t="shared" si="0"/>
        <v>7</v>
      </c>
      <c r="B10" s="374">
        <v>45651</v>
      </c>
      <c r="C10" s="265" t="s">
        <v>27</v>
      </c>
      <c r="D10" s="265" t="s">
        <v>91</v>
      </c>
      <c r="E10" s="140" t="s">
        <v>14</v>
      </c>
      <c r="F10" s="140">
        <v>296</v>
      </c>
      <c r="G10" s="155">
        <v>2300</v>
      </c>
      <c r="H10" s="155">
        <v>1030</v>
      </c>
      <c r="I10" s="258">
        <v>61087</v>
      </c>
      <c r="J10" s="172">
        <v>0.2916666666666667</v>
      </c>
      <c r="K10" s="172">
        <v>0.6666666666666666</v>
      </c>
      <c r="L10" s="169">
        <v>44911</v>
      </c>
      <c r="M10" s="139" t="s">
        <v>22</v>
      </c>
      <c r="P10" s="345"/>
      <c r="Q10" s="346"/>
      <c r="R10" s="346"/>
      <c r="S10" s="346"/>
      <c r="T10" s="346"/>
      <c r="U10" s="346"/>
      <c r="V10" s="347"/>
      <c r="W10" s="344"/>
    </row>
    <row r="11" spans="1:23" s="323" customFormat="1" ht="15">
      <c r="A11" s="325">
        <f t="shared" si="0"/>
        <v>8</v>
      </c>
      <c r="B11" s="374">
        <v>45657</v>
      </c>
      <c r="C11" s="266" t="s">
        <v>93</v>
      </c>
      <c r="D11" s="170" t="s">
        <v>91</v>
      </c>
      <c r="E11" s="164" t="s">
        <v>38</v>
      </c>
      <c r="F11" s="174">
        <v>317</v>
      </c>
      <c r="G11" s="175">
        <v>3000</v>
      </c>
      <c r="H11" s="175">
        <v>1000</v>
      </c>
      <c r="I11" s="179">
        <v>82363</v>
      </c>
      <c r="J11" s="172">
        <v>0.3333333333333333</v>
      </c>
      <c r="K11" s="172">
        <v>0.7083333333333334</v>
      </c>
      <c r="L11" s="337">
        <v>44797</v>
      </c>
      <c r="M11" s="139" t="s">
        <v>22</v>
      </c>
      <c r="P11" s="348"/>
      <c r="Q11" s="348"/>
      <c r="R11" s="348"/>
      <c r="S11" s="348"/>
      <c r="T11" s="348"/>
      <c r="U11" s="348"/>
      <c r="V11" s="348"/>
      <c r="W11" s="344"/>
    </row>
    <row r="12" spans="1:23" s="323" customFormat="1" ht="15">
      <c r="A12" s="325">
        <f t="shared" si="0"/>
        <v>9</v>
      </c>
      <c r="B12" s="374">
        <v>45665</v>
      </c>
      <c r="C12" s="265" t="s">
        <v>27</v>
      </c>
      <c r="D12" s="265" t="s">
        <v>91</v>
      </c>
      <c r="E12" s="140" t="s">
        <v>14</v>
      </c>
      <c r="F12" s="140">
        <v>296</v>
      </c>
      <c r="G12" s="155">
        <v>2300</v>
      </c>
      <c r="H12" s="155">
        <v>1030</v>
      </c>
      <c r="I12" s="258">
        <v>61087</v>
      </c>
      <c r="J12" s="172">
        <v>0.2916666666666667</v>
      </c>
      <c r="K12" s="172">
        <v>0.6666666666666666</v>
      </c>
      <c r="L12" s="169">
        <v>44911</v>
      </c>
      <c r="M12" s="139" t="s">
        <v>22</v>
      </c>
      <c r="W12" s="344"/>
    </row>
    <row r="13" spans="1:13" s="323" customFormat="1" ht="15">
      <c r="A13" s="325">
        <f t="shared" si="0"/>
        <v>10</v>
      </c>
      <c r="B13" s="375">
        <v>45667</v>
      </c>
      <c r="C13" s="269" t="s">
        <v>16</v>
      </c>
      <c r="D13" s="170" t="s">
        <v>91</v>
      </c>
      <c r="E13" s="236" t="s">
        <v>18</v>
      </c>
      <c r="F13" s="154">
        <v>228</v>
      </c>
      <c r="G13" s="155">
        <v>900</v>
      </c>
      <c r="H13" s="155">
        <v>465</v>
      </c>
      <c r="I13" s="156">
        <v>18865</v>
      </c>
      <c r="J13" s="172">
        <v>0.3333333333333333</v>
      </c>
      <c r="K13" s="172">
        <v>0.7083333333333334</v>
      </c>
      <c r="L13" s="166">
        <v>44763</v>
      </c>
      <c r="M13" s="139" t="s">
        <v>22</v>
      </c>
    </row>
    <row r="14" spans="1:13" s="323" customFormat="1" ht="15">
      <c r="A14" s="325">
        <f t="shared" si="0"/>
        <v>11</v>
      </c>
      <c r="B14" s="374">
        <v>45672</v>
      </c>
      <c r="C14" s="266" t="s">
        <v>93</v>
      </c>
      <c r="D14" s="170" t="s">
        <v>91</v>
      </c>
      <c r="E14" s="164" t="s">
        <v>38</v>
      </c>
      <c r="F14" s="174">
        <v>317</v>
      </c>
      <c r="G14" s="175">
        <v>3000</v>
      </c>
      <c r="H14" s="175">
        <v>1000</v>
      </c>
      <c r="I14" s="179">
        <v>82363</v>
      </c>
      <c r="J14" s="180">
        <v>0.2916666666666667</v>
      </c>
      <c r="K14" s="180">
        <v>0.6666666666666666</v>
      </c>
      <c r="L14" s="337">
        <v>44797</v>
      </c>
      <c r="M14" s="139" t="s">
        <v>22</v>
      </c>
    </row>
    <row r="15" spans="1:13" s="323" customFormat="1" ht="15">
      <c r="A15" s="325">
        <f t="shared" si="0"/>
        <v>12</v>
      </c>
      <c r="B15" s="375">
        <v>45677</v>
      </c>
      <c r="C15" s="269" t="s">
        <v>16</v>
      </c>
      <c r="D15" s="170" t="s">
        <v>91</v>
      </c>
      <c r="E15" s="236" t="s">
        <v>18</v>
      </c>
      <c r="F15" s="154">
        <v>228</v>
      </c>
      <c r="G15" s="155">
        <v>900</v>
      </c>
      <c r="H15" s="155">
        <v>465</v>
      </c>
      <c r="I15" s="156">
        <v>18865</v>
      </c>
      <c r="J15" s="172">
        <v>0.2916666666666667</v>
      </c>
      <c r="K15" s="172">
        <v>0.6666666666666666</v>
      </c>
      <c r="L15" s="166">
        <v>44763</v>
      </c>
      <c r="M15" s="139" t="s">
        <v>22</v>
      </c>
    </row>
    <row r="16" spans="1:13" s="323" customFormat="1" ht="15">
      <c r="A16" s="325">
        <f t="shared" si="0"/>
        <v>13</v>
      </c>
      <c r="B16" s="374">
        <v>45679</v>
      </c>
      <c r="C16" s="265" t="s">
        <v>27</v>
      </c>
      <c r="D16" s="265" t="s">
        <v>91</v>
      </c>
      <c r="E16" s="140" t="s">
        <v>14</v>
      </c>
      <c r="F16" s="140">
        <v>296</v>
      </c>
      <c r="G16" s="155">
        <v>2300</v>
      </c>
      <c r="H16" s="155">
        <v>1030</v>
      </c>
      <c r="I16" s="258">
        <v>61087</v>
      </c>
      <c r="J16" s="172">
        <v>0.2916666666666667</v>
      </c>
      <c r="K16" s="172">
        <v>0.6666666666666666</v>
      </c>
      <c r="L16" s="169">
        <v>44911</v>
      </c>
      <c r="M16" s="139" t="s">
        <v>22</v>
      </c>
    </row>
    <row r="17" spans="1:13" s="323" customFormat="1" ht="15">
      <c r="A17" s="325">
        <f t="shared" si="0"/>
        <v>14</v>
      </c>
      <c r="B17" s="185">
        <v>45680</v>
      </c>
      <c r="C17" s="265" t="s">
        <v>39</v>
      </c>
      <c r="D17" s="265" t="s">
        <v>11</v>
      </c>
      <c r="E17" s="140" t="s">
        <v>40</v>
      </c>
      <c r="F17" s="140">
        <v>285</v>
      </c>
      <c r="G17" s="155">
        <v>1848</v>
      </c>
      <c r="H17" s="155">
        <v>812</v>
      </c>
      <c r="I17" s="258">
        <v>41898</v>
      </c>
      <c r="J17" s="180">
        <v>0.3333333333333333</v>
      </c>
      <c r="K17" s="180">
        <v>0.7083333333333334</v>
      </c>
      <c r="L17" s="169">
        <v>44890</v>
      </c>
      <c r="M17" s="200" t="s">
        <v>41</v>
      </c>
    </row>
    <row r="18" spans="1:13" s="323" customFormat="1" ht="15">
      <c r="A18" s="325">
        <f t="shared" si="0"/>
        <v>15</v>
      </c>
      <c r="B18" s="184">
        <v>45683</v>
      </c>
      <c r="C18" s="269" t="s">
        <v>89</v>
      </c>
      <c r="D18" s="170" t="s">
        <v>91</v>
      </c>
      <c r="E18" s="237" t="s">
        <v>90</v>
      </c>
      <c r="F18" s="159">
        <v>231</v>
      </c>
      <c r="G18" s="160">
        <v>920</v>
      </c>
      <c r="H18" s="160">
        <v>520</v>
      </c>
      <c r="I18" s="161">
        <v>19744</v>
      </c>
      <c r="J18" s="172">
        <v>0.2916666666666667</v>
      </c>
      <c r="K18" s="172">
        <v>0.7916666666666666</v>
      </c>
      <c r="L18" s="166">
        <v>44763</v>
      </c>
      <c r="M18" s="139" t="s">
        <v>22</v>
      </c>
    </row>
    <row r="19" spans="1:13" s="323" customFormat="1" ht="15">
      <c r="A19" s="325">
        <f t="shared" si="0"/>
        <v>16</v>
      </c>
      <c r="B19" s="235">
        <v>45686</v>
      </c>
      <c r="C19" s="270" t="s">
        <v>93</v>
      </c>
      <c r="D19" s="170" t="s">
        <v>91</v>
      </c>
      <c r="E19" s="164" t="s">
        <v>38</v>
      </c>
      <c r="F19" s="174">
        <v>317</v>
      </c>
      <c r="G19" s="202">
        <v>3000</v>
      </c>
      <c r="H19" s="202">
        <v>1000</v>
      </c>
      <c r="I19" s="349">
        <v>82363</v>
      </c>
      <c r="J19" s="180">
        <v>0.2916666666666667</v>
      </c>
      <c r="K19" s="180">
        <v>0.6666666666666666</v>
      </c>
      <c r="L19" s="337">
        <v>44797</v>
      </c>
      <c r="M19" s="139" t="s">
        <v>22</v>
      </c>
    </row>
    <row r="20" spans="1:13" s="323" customFormat="1" ht="15">
      <c r="A20" s="325">
        <f t="shared" si="0"/>
        <v>17</v>
      </c>
      <c r="B20" s="264">
        <v>45686</v>
      </c>
      <c r="C20" s="350" t="s">
        <v>44</v>
      </c>
      <c r="D20" s="140" t="s">
        <v>17</v>
      </c>
      <c r="E20" s="140" t="s">
        <v>45</v>
      </c>
      <c r="F20" s="141">
        <v>294</v>
      </c>
      <c r="G20" s="162">
        <v>2200</v>
      </c>
      <c r="H20" s="162">
        <v>950</v>
      </c>
      <c r="I20" s="156">
        <v>66135</v>
      </c>
      <c r="J20" s="298">
        <v>0.375</v>
      </c>
      <c r="K20" s="298">
        <v>0.75</v>
      </c>
      <c r="L20" s="351">
        <v>44907</v>
      </c>
      <c r="M20" s="139" t="s">
        <v>46</v>
      </c>
    </row>
    <row r="21" spans="1:13" s="323" customFormat="1" ht="15">
      <c r="A21" s="325">
        <f t="shared" si="0"/>
        <v>18</v>
      </c>
      <c r="B21" s="183">
        <v>45690</v>
      </c>
      <c r="C21" s="271" t="s">
        <v>39</v>
      </c>
      <c r="D21" s="140" t="s">
        <v>11</v>
      </c>
      <c r="E21" s="140" t="s">
        <v>40</v>
      </c>
      <c r="F21" s="140">
        <v>285</v>
      </c>
      <c r="G21" s="162">
        <v>1848</v>
      </c>
      <c r="H21" s="162">
        <v>812</v>
      </c>
      <c r="I21" s="258">
        <v>41898</v>
      </c>
      <c r="J21" s="180">
        <v>0.3333333333333333</v>
      </c>
      <c r="K21" s="180">
        <v>0.7083333333333334</v>
      </c>
      <c r="L21" s="169">
        <v>44890</v>
      </c>
      <c r="M21" s="200" t="s">
        <v>41</v>
      </c>
    </row>
    <row r="22" spans="1:13" s="323" customFormat="1" ht="15">
      <c r="A22" s="325">
        <f t="shared" si="0"/>
        <v>19</v>
      </c>
      <c r="B22" s="235">
        <v>45693</v>
      </c>
      <c r="C22" s="270" t="s">
        <v>20</v>
      </c>
      <c r="D22" s="164" t="s">
        <v>91</v>
      </c>
      <c r="E22" s="164" t="s">
        <v>21</v>
      </c>
      <c r="F22" s="174">
        <v>239</v>
      </c>
      <c r="G22" s="202">
        <v>1150</v>
      </c>
      <c r="H22" s="202">
        <v>750</v>
      </c>
      <c r="I22" s="176">
        <v>29151</v>
      </c>
      <c r="J22" s="144">
        <v>0.375</v>
      </c>
      <c r="K22" s="144">
        <v>0.75</v>
      </c>
      <c r="L22" s="166">
        <v>44761</v>
      </c>
      <c r="M22" s="139" t="s">
        <v>22</v>
      </c>
    </row>
    <row r="23" spans="1:13" s="323" customFormat="1" ht="15">
      <c r="A23" s="325">
        <f t="shared" si="0"/>
        <v>20</v>
      </c>
      <c r="B23" s="264">
        <v>45693</v>
      </c>
      <c r="C23" s="350" t="s">
        <v>27</v>
      </c>
      <c r="D23" s="265" t="s">
        <v>91</v>
      </c>
      <c r="E23" s="140" t="s">
        <v>14</v>
      </c>
      <c r="F23" s="140">
        <v>296</v>
      </c>
      <c r="G23" s="155">
        <v>2300</v>
      </c>
      <c r="H23" s="155">
        <v>1030</v>
      </c>
      <c r="I23" s="258">
        <v>61087</v>
      </c>
      <c r="J23" s="172">
        <v>0.2916666666666667</v>
      </c>
      <c r="K23" s="172">
        <v>0.6666666666666666</v>
      </c>
      <c r="L23" s="169">
        <v>44916</v>
      </c>
      <c r="M23" s="139" t="s">
        <v>22</v>
      </c>
    </row>
    <row r="24" spans="1:13" s="323" customFormat="1" ht="15">
      <c r="A24" s="325">
        <f t="shared" si="0"/>
        <v>21</v>
      </c>
      <c r="B24" s="183">
        <v>45700</v>
      </c>
      <c r="C24" s="230" t="s">
        <v>93</v>
      </c>
      <c r="D24" s="164" t="s">
        <v>91</v>
      </c>
      <c r="E24" s="164" t="s">
        <v>38</v>
      </c>
      <c r="F24" s="174">
        <v>317</v>
      </c>
      <c r="G24" s="202">
        <v>3000</v>
      </c>
      <c r="H24" s="202">
        <v>1000</v>
      </c>
      <c r="I24" s="179">
        <v>82363</v>
      </c>
      <c r="J24" s="201">
        <v>0.2916666666666667</v>
      </c>
      <c r="K24" s="201">
        <v>0.6666666666666666</v>
      </c>
      <c r="L24" s="337">
        <v>44797</v>
      </c>
      <c r="M24" s="139" t="s">
        <v>22</v>
      </c>
    </row>
    <row r="25" spans="1:18" s="323" customFormat="1" ht="15">
      <c r="A25" s="325">
        <f t="shared" si="0"/>
        <v>22</v>
      </c>
      <c r="B25" s="182">
        <v>45701</v>
      </c>
      <c r="C25" s="272" t="s">
        <v>16</v>
      </c>
      <c r="D25" s="164" t="s">
        <v>91</v>
      </c>
      <c r="E25" s="236" t="s">
        <v>18</v>
      </c>
      <c r="F25" s="154">
        <v>228</v>
      </c>
      <c r="G25" s="162">
        <v>900</v>
      </c>
      <c r="H25" s="162">
        <v>465</v>
      </c>
      <c r="I25" s="156">
        <v>18865</v>
      </c>
      <c r="J25" s="165">
        <v>0.3333333333333333</v>
      </c>
      <c r="K25" s="165">
        <v>0.7083333333333334</v>
      </c>
      <c r="L25" s="166">
        <v>44763</v>
      </c>
      <c r="M25" s="139" t="s">
        <v>22</v>
      </c>
      <c r="R25" s="352"/>
    </row>
    <row r="26" spans="1:18" s="323" customFormat="1" ht="15">
      <c r="A26" s="325">
        <f t="shared" si="0"/>
        <v>23</v>
      </c>
      <c r="B26" s="183">
        <v>45702</v>
      </c>
      <c r="C26" s="271" t="s">
        <v>103</v>
      </c>
      <c r="D26" s="140" t="s">
        <v>61</v>
      </c>
      <c r="E26" s="140" t="s">
        <v>90</v>
      </c>
      <c r="F26" s="141">
        <v>294</v>
      </c>
      <c r="G26" s="162">
        <v>1900</v>
      </c>
      <c r="H26" s="162">
        <v>980</v>
      </c>
      <c r="I26" s="156">
        <v>50125</v>
      </c>
      <c r="J26" s="180">
        <v>0.3333333333333333</v>
      </c>
      <c r="K26" s="201">
        <v>0.75</v>
      </c>
      <c r="L26" s="169">
        <v>44861</v>
      </c>
      <c r="M26" s="139" t="s">
        <v>104</v>
      </c>
      <c r="N26" s="353" t="s">
        <v>105</v>
      </c>
      <c r="R26" s="352"/>
    </row>
    <row r="27" spans="1:13" s="323" customFormat="1" ht="15">
      <c r="A27" s="325">
        <f t="shared" si="0"/>
        <v>24</v>
      </c>
      <c r="B27" s="203">
        <v>45707</v>
      </c>
      <c r="C27" s="317" t="s">
        <v>93</v>
      </c>
      <c r="D27" s="164" t="s">
        <v>91</v>
      </c>
      <c r="E27" s="164" t="s">
        <v>38</v>
      </c>
      <c r="F27" s="174">
        <v>317</v>
      </c>
      <c r="G27" s="202">
        <v>3000</v>
      </c>
      <c r="H27" s="202">
        <v>1000</v>
      </c>
      <c r="I27" s="179">
        <v>82363</v>
      </c>
      <c r="J27" s="172">
        <v>0.3333333333333333</v>
      </c>
      <c r="K27" s="201">
        <v>0.75</v>
      </c>
      <c r="L27" s="337">
        <v>44797</v>
      </c>
      <c r="M27" s="234" t="s">
        <v>22</v>
      </c>
    </row>
    <row r="28" spans="1:13" s="323" customFormat="1" ht="15">
      <c r="A28" s="325">
        <f t="shared" si="0"/>
        <v>25</v>
      </c>
      <c r="B28" s="203">
        <v>45707</v>
      </c>
      <c r="C28" s="354" t="s">
        <v>27</v>
      </c>
      <c r="D28" s="140" t="s">
        <v>91</v>
      </c>
      <c r="E28" s="140" t="s">
        <v>14</v>
      </c>
      <c r="F28" s="141">
        <v>296</v>
      </c>
      <c r="G28" s="162">
        <v>2300</v>
      </c>
      <c r="H28" s="162">
        <v>1030</v>
      </c>
      <c r="I28" s="156">
        <v>61087</v>
      </c>
      <c r="J28" s="201">
        <v>0.2916666666666667</v>
      </c>
      <c r="K28" s="201">
        <v>0.6666666666666666</v>
      </c>
      <c r="L28" s="169">
        <v>44909</v>
      </c>
      <c r="M28" s="266" t="s">
        <v>22</v>
      </c>
    </row>
    <row r="29" spans="1:13" s="323" customFormat="1" ht="15">
      <c r="A29" s="325">
        <f t="shared" si="0"/>
        <v>26</v>
      </c>
      <c r="B29" s="183">
        <v>45708</v>
      </c>
      <c r="C29" s="139" t="s">
        <v>113</v>
      </c>
      <c r="D29" s="164" t="s">
        <v>91</v>
      </c>
      <c r="E29" s="355" t="s">
        <v>38</v>
      </c>
      <c r="F29" s="356">
        <v>181</v>
      </c>
      <c r="G29" s="357">
        <v>450</v>
      </c>
      <c r="H29" s="357">
        <v>390</v>
      </c>
      <c r="I29" s="358">
        <v>11748</v>
      </c>
      <c r="J29" s="201">
        <v>0.375</v>
      </c>
      <c r="K29" s="201">
        <v>0.75</v>
      </c>
      <c r="L29" s="260">
        <v>44897</v>
      </c>
      <c r="M29" s="230" t="s">
        <v>22</v>
      </c>
    </row>
    <row r="30" spans="1:13" s="323" customFormat="1" ht="15">
      <c r="A30" s="325">
        <f t="shared" si="0"/>
        <v>27</v>
      </c>
      <c r="B30" s="203">
        <v>45711</v>
      </c>
      <c r="C30" s="274" t="s">
        <v>88</v>
      </c>
      <c r="D30" s="139" t="s">
        <v>91</v>
      </c>
      <c r="E30" s="140" t="s">
        <v>40</v>
      </c>
      <c r="F30" s="178">
        <v>204</v>
      </c>
      <c r="G30" s="142">
        <v>680</v>
      </c>
      <c r="H30" s="142">
        <v>430</v>
      </c>
      <c r="I30" s="179">
        <v>14851</v>
      </c>
      <c r="J30" s="201">
        <v>0.2916666666666667</v>
      </c>
      <c r="K30" s="201">
        <v>0.7916666666666666</v>
      </c>
      <c r="L30" s="181">
        <v>44762</v>
      </c>
      <c r="M30" s="139" t="s">
        <v>22</v>
      </c>
    </row>
    <row r="31" spans="1:13" s="323" customFormat="1" ht="15">
      <c r="A31" s="325">
        <f t="shared" si="0"/>
        <v>28</v>
      </c>
      <c r="B31" s="204">
        <v>45711</v>
      </c>
      <c r="C31" s="273" t="s">
        <v>16</v>
      </c>
      <c r="D31" s="164" t="s">
        <v>91</v>
      </c>
      <c r="E31" s="236" t="s">
        <v>18</v>
      </c>
      <c r="F31" s="154">
        <v>228</v>
      </c>
      <c r="G31" s="155">
        <v>900</v>
      </c>
      <c r="H31" s="155">
        <v>465</v>
      </c>
      <c r="I31" s="156">
        <v>18865</v>
      </c>
      <c r="J31" s="165">
        <v>0.2916666666666667</v>
      </c>
      <c r="K31" s="165">
        <v>0.6666666666666666</v>
      </c>
      <c r="L31" s="166">
        <v>44763</v>
      </c>
      <c r="M31" s="139" t="s">
        <v>22</v>
      </c>
    </row>
    <row r="32" spans="1:13" s="323" customFormat="1" ht="15">
      <c r="A32" s="325">
        <f t="shared" si="0"/>
        <v>29</v>
      </c>
      <c r="B32" s="183">
        <v>45724</v>
      </c>
      <c r="C32" s="359" t="s">
        <v>27</v>
      </c>
      <c r="D32" s="140" t="s">
        <v>91</v>
      </c>
      <c r="E32" s="140" t="s">
        <v>14</v>
      </c>
      <c r="F32" s="141">
        <v>296</v>
      </c>
      <c r="G32" s="155">
        <v>2300</v>
      </c>
      <c r="H32" s="155">
        <v>1030</v>
      </c>
      <c r="I32" s="156">
        <v>61087</v>
      </c>
      <c r="J32" s="201">
        <v>0.2916666666666667</v>
      </c>
      <c r="K32" s="201">
        <v>0.7083333333333334</v>
      </c>
      <c r="L32" s="169">
        <v>44909</v>
      </c>
      <c r="M32" s="139" t="s">
        <v>22</v>
      </c>
    </row>
    <row r="33" spans="1:13" s="323" customFormat="1" ht="15">
      <c r="A33" s="325">
        <f t="shared" si="0"/>
        <v>30</v>
      </c>
      <c r="B33" s="302">
        <v>45727</v>
      </c>
      <c r="C33" s="234" t="s">
        <v>93</v>
      </c>
      <c r="D33" s="164" t="s">
        <v>91</v>
      </c>
      <c r="E33" s="164" t="s">
        <v>38</v>
      </c>
      <c r="F33" s="174">
        <v>317</v>
      </c>
      <c r="G33" s="175">
        <v>3000</v>
      </c>
      <c r="H33" s="175">
        <v>1000</v>
      </c>
      <c r="I33" s="179">
        <v>82363</v>
      </c>
      <c r="J33" s="165">
        <v>0.3333333333333333</v>
      </c>
      <c r="K33" s="201">
        <v>0.7083333333333334</v>
      </c>
      <c r="L33" s="337">
        <v>44797</v>
      </c>
      <c r="M33" s="139" t="s">
        <v>22</v>
      </c>
    </row>
    <row r="34" spans="1:13" s="323" customFormat="1" ht="15">
      <c r="A34" s="325">
        <f t="shared" si="0"/>
        <v>31</v>
      </c>
      <c r="B34" s="360">
        <v>45731</v>
      </c>
      <c r="C34" s="265" t="s">
        <v>106</v>
      </c>
      <c r="D34" s="361" t="s">
        <v>91</v>
      </c>
      <c r="E34" s="265" t="s">
        <v>14</v>
      </c>
      <c r="F34" s="362">
        <v>165</v>
      </c>
      <c r="G34" s="363">
        <v>200</v>
      </c>
      <c r="H34" s="363">
        <v>200</v>
      </c>
      <c r="I34" s="364"/>
      <c r="J34" s="201">
        <v>0.3333333333333333</v>
      </c>
      <c r="K34" s="201">
        <v>0.8333333333333334</v>
      </c>
      <c r="L34" s="169">
        <v>44872</v>
      </c>
      <c r="M34" s="139" t="s">
        <v>22</v>
      </c>
    </row>
    <row r="35" spans="1:13" s="323" customFormat="1" ht="15">
      <c r="A35" s="325">
        <f t="shared" si="0"/>
        <v>32</v>
      </c>
      <c r="B35" s="203">
        <v>45735</v>
      </c>
      <c r="C35" s="274" t="s">
        <v>20</v>
      </c>
      <c r="D35" s="164" t="s">
        <v>91</v>
      </c>
      <c r="E35" s="164" t="s">
        <v>21</v>
      </c>
      <c r="F35" s="174">
        <v>239</v>
      </c>
      <c r="G35" s="175">
        <v>1150</v>
      </c>
      <c r="H35" s="175">
        <v>750</v>
      </c>
      <c r="I35" s="176">
        <v>29151</v>
      </c>
      <c r="J35" s="201">
        <v>0.3333333333333333</v>
      </c>
      <c r="K35" s="201">
        <v>0.7083333333333334</v>
      </c>
      <c r="L35" s="166">
        <v>44761</v>
      </c>
      <c r="M35" s="139" t="s">
        <v>22</v>
      </c>
    </row>
    <row r="36" spans="1:13" s="323" customFormat="1" ht="15">
      <c r="A36" s="325">
        <f t="shared" si="0"/>
        <v>33</v>
      </c>
      <c r="B36" s="204">
        <v>45735</v>
      </c>
      <c r="C36" s="273" t="s">
        <v>16</v>
      </c>
      <c r="D36" s="164" t="s">
        <v>91</v>
      </c>
      <c r="E36" s="236" t="s">
        <v>18</v>
      </c>
      <c r="F36" s="154">
        <v>228</v>
      </c>
      <c r="G36" s="155">
        <v>900</v>
      </c>
      <c r="H36" s="155">
        <v>465</v>
      </c>
      <c r="I36" s="156">
        <v>18865</v>
      </c>
      <c r="J36" s="165">
        <v>0.3333333333333333</v>
      </c>
      <c r="K36" s="165">
        <v>0.7083333333333334</v>
      </c>
      <c r="L36" s="166">
        <v>44763</v>
      </c>
      <c r="M36" s="139" t="s">
        <v>22</v>
      </c>
    </row>
    <row r="37" spans="1:13" s="323" customFormat="1" ht="15">
      <c r="A37" s="256"/>
      <c r="B37" s="257"/>
      <c r="C37" s="167"/>
      <c r="D37" s="140"/>
      <c r="E37" s="140"/>
      <c r="F37" s="141"/>
      <c r="G37" s="155"/>
      <c r="H37" s="155"/>
      <c r="I37" s="156"/>
      <c r="J37" s="201"/>
      <c r="K37" s="201"/>
      <c r="L37" s="169"/>
      <c r="M37" s="139"/>
    </row>
    <row r="38" spans="1:13" s="323" customFormat="1" ht="15">
      <c r="A38" s="256"/>
      <c r="B38" s="257"/>
      <c r="C38" s="167"/>
      <c r="D38" s="140"/>
      <c r="E38" s="140"/>
      <c r="F38" s="141"/>
      <c r="G38" s="155"/>
      <c r="H38" s="155"/>
      <c r="I38" s="156"/>
      <c r="J38" s="201"/>
      <c r="K38" s="201"/>
      <c r="L38" s="169"/>
      <c r="M38" s="139"/>
    </row>
    <row r="39" spans="1:13" s="323" customFormat="1" ht="15">
      <c r="A39" s="256"/>
      <c r="B39" s="257"/>
      <c r="C39" s="167"/>
      <c r="D39" s="140"/>
      <c r="E39" s="140"/>
      <c r="F39" s="141"/>
      <c r="G39" s="155"/>
      <c r="H39" s="155"/>
      <c r="I39" s="156"/>
      <c r="J39" s="201"/>
      <c r="K39" s="201"/>
      <c r="L39" s="169"/>
      <c r="M39" s="139"/>
    </row>
    <row r="40" spans="1:13" s="323" customFormat="1" ht="15">
      <c r="A40" s="256"/>
      <c r="B40" s="257"/>
      <c r="C40" s="167"/>
      <c r="D40" s="140"/>
      <c r="E40" s="140"/>
      <c r="F40" s="141"/>
      <c r="G40" s="155"/>
      <c r="H40" s="155"/>
      <c r="I40" s="156"/>
      <c r="J40" s="201"/>
      <c r="K40" s="201"/>
      <c r="L40" s="169"/>
      <c r="M40" s="139"/>
    </row>
    <row r="41" spans="1:13" s="323" customFormat="1" ht="15">
      <c r="A41" s="256"/>
      <c r="B41" s="257"/>
      <c r="C41" s="167"/>
      <c r="D41" s="140"/>
      <c r="E41" s="140"/>
      <c r="F41" s="141"/>
      <c r="G41" s="155"/>
      <c r="H41" s="155"/>
      <c r="I41" s="156"/>
      <c r="J41" s="201"/>
      <c r="K41" s="201"/>
      <c r="L41" s="169"/>
      <c r="M41" s="139"/>
    </row>
    <row r="42" spans="1:13" s="323" customFormat="1" ht="15">
      <c r="A42" s="256"/>
      <c r="B42" s="257"/>
      <c r="C42" s="167"/>
      <c r="D42" s="140"/>
      <c r="E42" s="140"/>
      <c r="F42" s="141"/>
      <c r="G42" s="155"/>
      <c r="H42" s="155"/>
      <c r="I42" s="156"/>
      <c r="J42" s="201"/>
      <c r="K42" s="201"/>
      <c r="L42" s="169"/>
      <c r="M42" s="139"/>
    </row>
    <row r="43" spans="1:13" s="323" customFormat="1" ht="15">
      <c r="A43" s="256"/>
      <c r="B43" s="261"/>
      <c r="C43" s="167"/>
      <c r="D43" s="140"/>
      <c r="E43" s="140"/>
      <c r="F43" s="141"/>
      <c r="G43" s="142"/>
      <c r="H43" s="142"/>
      <c r="I43" s="143"/>
      <c r="J43" s="201"/>
      <c r="K43" s="201"/>
      <c r="L43" s="166"/>
      <c r="M43" s="139"/>
    </row>
    <row r="44" spans="1:13" s="323" customFormat="1" ht="15">
      <c r="A44" s="256"/>
      <c r="B44" s="257"/>
      <c r="C44" s="167"/>
      <c r="D44" s="140"/>
      <c r="E44" s="140"/>
      <c r="F44" s="141"/>
      <c r="G44" s="155"/>
      <c r="H44" s="155"/>
      <c r="I44" s="156"/>
      <c r="J44" s="201"/>
      <c r="K44" s="201"/>
      <c r="L44" s="169"/>
      <c r="M44" s="139"/>
    </row>
    <row r="45" spans="1:13" s="323" customFormat="1" ht="15">
      <c r="A45" s="256"/>
      <c r="B45" s="257"/>
      <c r="C45" s="167"/>
      <c r="D45" s="140"/>
      <c r="E45" s="140"/>
      <c r="F45" s="141"/>
      <c r="G45" s="155"/>
      <c r="H45" s="155"/>
      <c r="I45" s="156"/>
      <c r="J45" s="201"/>
      <c r="K45" s="201"/>
      <c r="L45" s="169"/>
      <c r="M45" s="139"/>
    </row>
    <row r="46" spans="1:13" s="323" customFormat="1" ht="15">
      <c r="A46" s="256"/>
      <c r="B46" s="257"/>
      <c r="C46" s="200"/>
      <c r="D46" s="200"/>
      <c r="E46" s="200"/>
      <c r="F46" s="200"/>
      <c r="G46" s="262"/>
      <c r="H46" s="262"/>
      <c r="I46" s="200"/>
      <c r="J46" s="201"/>
      <c r="K46" s="201"/>
      <c r="L46" s="263"/>
      <c r="M46" s="139"/>
    </row>
    <row r="47" spans="1:13" s="323" customFormat="1" ht="15">
      <c r="A47" s="256"/>
      <c r="B47" s="257"/>
      <c r="C47" s="200"/>
      <c r="D47" s="200"/>
      <c r="E47" s="200"/>
      <c r="F47" s="200"/>
      <c r="G47" s="262"/>
      <c r="H47" s="262"/>
      <c r="I47" s="200"/>
      <c r="J47" s="201"/>
      <c r="K47" s="201"/>
      <c r="L47" s="263"/>
      <c r="M47" s="139"/>
    </row>
    <row r="48" spans="1:13" s="323" customFormat="1" ht="15">
      <c r="A48" s="256"/>
      <c r="B48" s="257"/>
      <c r="C48" s="200"/>
      <c r="D48" s="200"/>
      <c r="E48" s="200"/>
      <c r="F48" s="200"/>
      <c r="G48" s="262"/>
      <c r="H48" s="262"/>
      <c r="I48" s="200"/>
      <c r="J48" s="201"/>
      <c r="K48" s="201"/>
      <c r="L48" s="263"/>
      <c r="M48" s="139"/>
    </row>
    <row r="49" spans="1:13" s="323" customFormat="1" ht="15">
      <c r="A49" s="256"/>
      <c r="B49" s="257"/>
      <c r="C49" s="200"/>
      <c r="D49" s="200"/>
      <c r="E49" s="200"/>
      <c r="F49" s="200"/>
      <c r="G49" s="262"/>
      <c r="H49" s="262"/>
      <c r="I49" s="200"/>
      <c r="J49" s="201"/>
      <c r="K49" s="201"/>
      <c r="L49" s="263"/>
      <c r="M49" s="139"/>
    </row>
    <row r="50" spans="1:13" s="323" customFormat="1" ht="15">
      <c r="A50" s="256"/>
      <c r="B50" s="257"/>
      <c r="C50" s="200"/>
      <c r="D50" s="200"/>
      <c r="E50" s="200"/>
      <c r="F50" s="200"/>
      <c r="G50" s="262"/>
      <c r="H50" s="262"/>
      <c r="I50" s="200"/>
      <c r="J50" s="201"/>
      <c r="K50" s="201"/>
      <c r="L50" s="263"/>
      <c r="M50" s="139"/>
    </row>
    <row r="51" spans="1:13" s="323" customFormat="1" ht="15">
      <c r="A51" s="256"/>
      <c r="B51" s="257"/>
      <c r="C51" s="200"/>
      <c r="D51" s="200"/>
      <c r="E51" s="200"/>
      <c r="F51" s="200"/>
      <c r="G51" s="262"/>
      <c r="H51" s="262"/>
      <c r="I51" s="200"/>
      <c r="J51" s="201"/>
      <c r="K51" s="201"/>
      <c r="L51" s="263"/>
      <c r="M51" s="139"/>
    </row>
    <row r="52" spans="1:13" s="323" customFormat="1" ht="15">
      <c r="A52" s="256"/>
      <c r="B52" s="257"/>
      <c r="C52" s="200"/>
      <c r="D52" s="200"/>
      <c r="E52" s="200"/>
      <c r="F52" s="200"/>
      <c r="G52" s="262"/>
      <c r="H52" s="262"/>
      <c r="I52" s="200"/>
      <c r="J52" s="201"/>
      <c r="K52" s="201"/>
      <c r="L52" s="263"/>
      <c r="M52" s="139"/>
    </row>
    <row r="53" spans="1:13" s="323" customFormat="1" ht="15">
      <c r="A53" s="256"/>
      <c r="B53" s="257"/>
      <c r="C53" s="200"/>
      <c r="D53" s="200"/>
      <c r="E53" s="200"/>
      <c r="F53" s="200"/>
      <c r="G53" s="262"/>
      <c r="H53" s="262"/>
      <c r="I53" s="200"/>
      <c r="J53" s="201"/>
      <c r="K53" s="201"/>
      <c r="L53" s="263"/>
      <c r="M53" s="139"/>
    </row>
    <row r="54" spans="1:13" s="323" customFormat="1" ht="15">
      <c r="A54" s="256"/>
      <c r="B54" s="257"/>
      <c r="C54" s="200"/>
      <c r="D54" s="200"/>
      <c r="E54" s="200"/>
      <c r="F54" s="200"/>
      <c r="G54" s="262"/>
      <c r="H54" s="262"/>
      <c r="I54" s="200"/>
      <c r="J54" s="201"/>
      <c r="K54" s="201"/>
      <c r="L54" s="263"/>
      <c r="M54" s="139"/>
    </row>
    <row r="55" spans="1:13" s="323" customFormat="1" ht="15">
      <c r="A55" s="256"/>
      <c r="B55" s="257"/>
      <c r="C55" s="200"/>
      <c r="D55" s="200"/>
      <c r="E55" s="200"/>
      <c r="F55" s="200"/>
      <c r="G55" s="262"/>
      <c r="H55" s="262"/>
      <c r="I55" s="200"/>
      <c r="J55" s="201"/>
      <c r="K55" s="201"/>
      <c r="L55" s="263"/>
      <c r="M55" s="139"/>
    </row>
    <row r="56" spans="1:13" s="323" customFormat="1" ht="15">
      <c r="A56" s="256"/>
      <c r="B56" s="257"/>
      <c r="C56" s="200"/>
      <c r="D56" s="200"/>
      <c r="E56" s="200"/>
      <c r="F56" s="200"/>
      <c r="G56" s="262"/>
      <c r="H56" s="262"/>
      <c r="I56" s="200"/>
      <c r="J56" s="201"/>
      <c r="K56" s="201"/>
      <c r="L56" s="263"/>
      <c r="M56" s="139"/>
    </row>
    <row r="57" spans="1:13" s="323" customFormat="1" ht="15">
      <c r="A57" s="256"/>
      <c r="B57" s="257"/>
      <c r="C57" s="200"/>
      <c r="D57" s="200"/>
      <c r="E57" s="200"/>
      <c r="F57" s="200"/>
      <c r="G57" s="262"/>
      <c r="H57" s="262"/>
      <c r="I57" s="200"/>
      <c r="J57" s="201"/>
      <c r="K57" s="201"/>
      <c r="L57" s="263"/>
      <c r="M57" s="139"/>
    </row>
    <row r="58" spans="1:8" s="323" customFormat="1" ht="15.75" thickBot="1">
      <c r="A58" s="263"/>
      <c r="B58" s="365"/>
      <c r="G58" s="366">
        <f>SUM(G4:G55)</f>
        <v>58294</v>
      </c>
      <c r="H58" s="366">
        <f>SUM(H4:H55)</f>
        <v>24926</v>
      </c>
    </row>
    <row r="59" spans="1:8" s="323" customFormat="1" ht="15.75" thickBot="1">
      <c r="A59" s="263"/>
      <c r="B59" s="365"/>
      <c r="G59" s="367">
        <f>+G58+H58</f>
        <v>83220</v>
      </c>
      <c r="H59" s="367"/>
    </row>
  </sheetData>
  <sheetProtection selectLockedCells="1" selectUnlockedCells="1"/>
  <mergeCells count="6">
    <mergeCell ref="B1:I1"/>
    <mergeCell ref="G59:H59"/>
    <mergeCell ref="Q4:R4"/>
    <mergeCell ref="R6:U6"/>
    <mergeCell ref="R7:U7"/>
    <mergeCell ref="R9:U9"/>
  </mergeCells>
  <printOptions horizontalCentered="1"/>
  <pageMargins left="0.25" right="0.25" top="0.75" bottom="0.75" header="0.5118055555555555" footer="0.5118055555555555"/>
  <pageSetup fitToWidth="0" fitToHeight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PageLayoutView="0" workbookViewId="0" topLeftCell="A1">
      <selection activeCell="I4" sqref="I4:I11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3" width="24.00390625" style="0" customWidth="1"/>
    <col min="4" max="4" width="9.28125" style="0" customWidth="1"/>
    <col min="5" max="5" width="13.28125" style="0" customWidth="1"/>
    <col min="6" max="6" width="6.00390625" style="0" customWidth="1"/>
    <col min="10" max="10" width="6.57421875" style="0" customWidth="1"/>
    <col min="11" max="11" width="6.421875" style="0" customWidth="1"/>
    <col min="13" max="13" width="17.57421875" style="0" customWidth="1"/>
    <col min="15" max="15" width="14.421875" style="0" customWidth="1"/>
    <col min="16" max="16" width="12.28125" style="0" customWidth="1"/>
    <col min="19" max="19" width="17.28125" style="0" customWidth="1"/>
    <col min="20" max="20" width="43.421875" style="0" customWidth="1"/>
    <col min="26" max="26" width="16.28125" style="0" customWidth="1"/>
  </cols>
  <sheetData>
    <row r="1" spans="1:12" ht="12.75">
      <c r="A1" s="38"/>
      <c r="B1" s="318" t="s">
        <v>76</v>
      </c>
      <c r="C1" s="318"/>
      <c r="D1" s="318"/>
      <c r="E1" s="318"/>
      <c r="F1" s="318"/>
      <c r="G1" s="318"/>
      <c r="H1" s="318"/>
      <c r="I1" s="318"/>
      <c r="J1" s="39"/>
      <c r="K1" s="39"/>
      <c r="L1" s="38"/>
    </row>
    <row r="2" spans="1:12" ht="12.75">
      <c r="A2" s="38"/>
      <c r="B2" s="39"/>
      <c r="C2" s="39"/>
      <c r="D2" s="40"/>
      <c r="E2" s="39"/>
      <c r="F2" s="41"/>
      <c r="G2" s="42" t="s">
        <v>0</v>
      </c>
      <c r="H2" s="42" t="s">
        <v>0</v>
      </c>
      <c r="I2" s="38"/>
      <c r="J2" s="38"/>
      <c r="K2" s="38"/>
      <c r="L2" s="38"/>
    </row>
    <row r="3" spans="1:13" ht="12.75">
      <c r="A3" s="43"/>
      <c r="B3" s="44" t="s">
        <v>1</v>
      </c>
      <c r="C3" s="44" t="s">
        <v>2</v>
      </c>
      <c r="D3" s="44" t="s">
        <v>3</v>
      </c>
      <c r="E3" s="44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46" t="s">
        <v>9</v>
      </c>
      <c r="K3" s="46" t="s">
        <v>10</v>
      </c>
      <c r="L3" s="47" t="s">
        <v>30</v>
      </c>
      <c r="M3" s="44" t="s">
        <v>31</v>
      </c>
    </row>
    <row r="4" spans="1:13" ht="15">
      <c r="A4" s="43">
        <v>1</v>
      </c>
      <c r="B4" s="48">
        <v>45974</v>
      </c>
      <c r="C4" s="163" t="s">
        <v>16</v>
      </c>
      <c r="D4" s="164" t="s">
        <v>91</v>
      </c>
      <c r="E4" s="153" t="s">
        <v>18</v>
      </c>
      <c r="F4" s="154">
        <v>228</v>
      </c>
      <c r="G4" s="155">
        <v>900</v>
      </c>
      <c r="H4" s="155">
        <v>465</v>
      </c>
      <c r="I4" s="156">
        <v>18865</v>
      </c>
      <c r="J4" s="165">
        <v>0.2916666666666667</v>
      </c>
      <c r="K4" s="165">
        <v>0.6666666666666666</v>
      </c>
      <c r="L4" s="166">
        <v>44827</v>
      </c>
      <c r="M4" s="139" t="s">
        <v>22</v>
      </c>
    </row>
    <row r="5" spans="1:19" ht="15.75">
      <c r="A5" s="57">
        <f>1+A4</f>
        <v>2</v>
      </c>
      <c r="B5" s="48">
        <v>45998</v>
      </c>
      <c r="C5" s="163" t="s">
        <v>16</v>
      </c>
      <c r="D5" s="164" t="s">
        <v>91</v>
      </c>
      <c r="E5" s="153" t="s">
        <v>18</v>
      </c>
      <c r="F5" s="154">
        <v>228</v>
      </c>
      <c r="G5" s="155">
        <v>900</v>
      </c>
      <c r="H5" s="155">
        <v>465</v>
      </c>
      <c r="I5" s="156">
        <v>18865</v>
      </c>
      <c r="J5" s="165">
        <v>0.3333333333333333</v>
      </c>
      <c r="K5" s="165">
        <v>0.7083333333333334</v>
      </c>
      <c r="L5" s="166">
        <v>44827</v>
      </c>
      <c r="M5" s="139" t="s">
        <v>22</v>
      </c>
      <c r="O5" s="322" t="s">
        <v>77</v>
      </c>
      <c r="P5" s="322"/>
      <c r="Q5" s="322"/>
      <c r="R5" s="322"/>
      <c r="S5" s="322"/>
    </row>
    <row r="6" spans="1:19" ht="15">
      <c r="A6" s="57">
        <f aca="true" t="shared" si="0" ref="A6:A53">1+A5</f>
        <v>3</v>
      </c>
      <c r="B6" s="48">
        <v>46008</v>
      </c>
      <c r="C6" s="163" t="s">
        <v>16</v>
      </c>
      <c r="D6" s="164" t="s">
        <v>91</v>
      </c>
      <c r="E6" s="153" t="s">
        <v>18</v>
      </c>
      <c r="F6" s="154">
        <v>228</v>
      </c>
      <c r="G6" s="155">
        <v>900</v>
      </c>
      <c r="H6" s="155">
        <v>465</v>
      </c>
      <c r="I6" s="156">
        <v>18865</v>
      </c>
      <c r="J6" s="165">
        <v>0.2916666666666667</v>
      </c>
      <c r="K6" s="165">
        <v>0.6666666666666666</v>
      </c>
      <c r="L6" s="166">
        <v>44827</v>
      </c>
      <c r="M6" s="139" t="s">
        <v>22</v>
      </c>
      <c r="O6" s="107"/>
      <c r="P6" s="107"/>
      <c r="Q6" s="107"/>
      <c r="R6" s="107"/>
      <c r="S6" s="107"/>
    </row>
    <row r="7" spans="1:26" ht="12.75" customHeight="1">
      <c r="A7" s="57">
        <f t="shared" si="0"/>
        <v>4</v>
      </c>
      <c r="B7" s="48">
        <v>46032</v>
      </c>
      <c r="C7" s="163" t="s">
        <v>16</v>
      </c>
      <c r="D7" s="164" t="s">
        <v>91</v>
      </c>
      <c r="E7" s="153" t="s">
        <v>18</v>
      </c>
      <c r="F7" s="154">
        <v>228</v>
      </c>
      <c r="G7" s="155">
        <v>900</v>
      </c>
      <c r="H7" s="155">
        <v>465</v>
      </c>
      <c r="I7" s="156">
        <v>18865</v>
      </c>
      <c r="J7" s="165">
        <v>0.3333333333333333</v>
      </c>
      <c r="K7" s="165">
        <v>0.7083333333333334</v>
      </c>
      <c r="L7" s="166">
        <v>44827</v>
      </c>
      <c r="M7" s="139" t="s">
        <v>22</v>
      </c>
      <c r="O7" s="108" t="s">
        <v>64</v>
      </c>
      <c r="P7" s="108" t="s">
        <v>65</v>
      </c>
      <c r="Q7" s="108" t="s">
        <v>66</v>
      </c>
      <c r="R7" s="108" t="s">
        <v>67</v>
      </c>
      <c r="S7" s="108" t="s">
        <v>68</v>
      </c>
      <c r="U7" s="109" t="s">
        <v>64</v>
      </c>
      <c r="V7" s="109" t="s">
        <v>66</v>
      </c>
      <c r="W7" s="109" t="s">
        <v>64</v>
      </c>
      <c r="X7" s="109" t="s">
        <v>67</v>
      </c>
      <c r="Y7" s="109" t="s">
        <v>64</v>
      </c>
      <c r="Z7" s="109" t="s">
        <v>68</v>
      </c>
    </row>
    <row r="8" spans="1:26" ht="12.75" customHeight="1">
      <c r="A8" s="57">
        <f t="shared" si="0"/>
        <v>5</v>
      </c>
      <c r="B8" s="48">
        <v>46042</v>
      </c>
      <c r="C8" s="163" t="s">
        <v>16</v>
      </c>
      <c r="D8" s="164" t="s">
        <v>91</v>
      </c>
      <c r="E8" s="153" t="s">
        <v>18</v>
      </c>
      <c r="F8" s="154">
        <v>228</v>
      </c>
      <c r="G8" s="155">
        <v>900</v>
      </c>
      <c r="H8" s="155">
        <v>465</v>
      </c>
      <c r="I8" s="156">
        <v>18865</v>
      </c>
      <c r="J8" s="165">
        <v>0.2916666666666667</v>
      </c>
      <c r="K8" s="165">
        <v>0.6666666666666666</v>
      </c>
      <c r="L8" s="166">
        <v>44827</v>
      </c>
      <c r="M8" s="139" t="s">
        <v>22</v>
      </c>
      <c r="O8" s="108" t="s">
        <v>69</v>
      </c>
      <c r="P8" s="89">
        <f>COUNTA('2022-2023'!G4:G50)</f>
        <v>47</v>
      </c>
      <c r="Q8" s="89">
        <f>+'2022-2023'!G55</f>
        <v>60975</v>
      </c>
      <c r="R8" s="89">
        <f>+'2022-2023'!H55</f>
        <v>28431</v>
      </c>
      <c r="S8" s="89">
        <f>SUM(Q8:R8)</f>
        <v>89406</v>
      </c>
      <c r="T8" s="110"/>
      <c r="U8" s="108" t="s">
        <v>69</v>
      </c>
      <c r="V8" s="91">
        <f>+Q8</f>
        <v>60975</v>
      </c>
      <c r="W8" s="108" t="s">
        <v>69</v>
      </c>
      <c r="X8" s="91">
        <f>+R8</f>
        <v>28431</v>
      </c>
      <c r="Y8" s="108" t="s">
        <v>69</v>
      </c>
      <c r="Z8" s="91">
        <f>+S8</f>
        <v>89406</v>
      </c>
    </row>
    <row r="9" spans="1:26" ht="12.75" customHeight="1">
      <c r="A9" s="57">
        <f t="shared" si="0"/>
        <v>6</v>
      </c>
      <c r="B9" s="48">
        <v>46066</v>
      </c>
      <c r="C9" s="163" t="s">
        <v>16</v>
      </c>
      <c r="D9" s="164" t="s">
        <v>91</v>
      </c>
      <c r="E9" s="153" t="s">
        <v>18</v>
      </c>
      <c r="F9" s="154">
        <v>228</v>
      </c>
      <c r="G9" s="155">
        <v>900</v>
      </c>
      <c r="H9" s="155">
        <v>465</v>
      </c>
      <c r="I9" s="156">
        <v>18865</v>
      </c>
      <c r="J9" s="165">
        <v>0.3333333333333333</v>
      </c>
      <c r="K9" s="165">
        <v>0.7083333333333334</v>
      </c>
      <c r="L9" s="166">
        <v>44827</v>
      </c>
      <c r="M9" s="139" t="s">
        <v>22</v>
      </c>
      <c r="O9" s="108" t="s">
        <v>70</v>
      </c>
      <c r="P9" s="89">
        <f>COUNTA('2023-2024'!G4:G52)</f>
        <v>44</v>
      </c>
      <c r="Q9" s="89">
        <f>+'2023-2024'!G52</f>
        <v>71478</v>
      </c>
      <c r="R9" s="89">
        <f>+'2023-2024'!H52</f>
        <v>31637</v>
      </c>
      <c r="S9" s="89">
        <f>SUM(Q9:R9)</f>
        <v>103115</v>
      </c>
      <c r="U9" s="108" t="s">
        <v>70</v>
      </c>
      <c r="V9" s="91">
        <f>+Q9</f>
        <v>71478</v>
      </c>
      <c r="W9" s="108" t="s">
        <v>70</v>
      </c>
      <c r="X9" s="91">
        <f>+R9</f>
        <v>31637</v>
      </c>
      <c r="Y9" s="108" t="s">
        <v>70</v>
      </c>
      <c r="Z9" s="91">
        <f>+S9</f>
        <v>103115</v>
      </c>
    </row>
    <row r="10" spans="1:26" ht="15" customHeight="1">
      <c r="A10" s="57">
        <f t="shared" si="0"/>
        <v>7</v>
      </c>
      <c r="B10" s="48">
        <v>46076</v>
      </c>
      <c r="C10" s="163" t="s">
        <v>16</v>
      </c>
      <c r="D10" s="164" t="s">
        <v>91</v>
      </c>
      <c r="E10" s="153" t="s">
        <v>18</v>
      </c>
      <c r="F10" s="154">
        <v>228</v>
      </c>
      <c r="G10" s="155">
        <v>900</v>
      </c>
      <c r="H10" s="155">
        <v>465</v>
      </c>
      <c r="I10" s="156">
        <v>18865</v>
      </c>
      <c r="J10" s="165">
        <v>0.2916666666666667</v>
      </c>
      <c r="K10" s="165">
        <v>0.6666666666666666</v>
      </c>
      <c r="L10" s="166">
        <v>44827</v>
      </c>
      <c r="M10" s="139" t="s">
        <v>22</v>
      </c>
      <c r="O10" s="108" t="s">
        <v>71</v>
      </c>
      <c r="P10" s="89">
        <f>COUNTA('2024-2025'!G4:G57)</f>
        <v>33</v>
      </c>
      <c r="Q10" s="91">
        <f>+'2024-2025'!G58</f>
        <v>58294</v>
      </c>
      <c r="R10" s="91">
        <f>+'2024-2025'!H58</f>
        <v>24926</v>
      </c>
      <c r="S10" s="89">
        <f>SUM(Q10:R10)</f>
        <v>83220</v>
      </c>
      <c r="U10" s="108" t="s">
        <v>71</v>
      </c>
      <c r="V10" s="91">
        <f>+Q10</f>
        <v>58294</v>
      </c>
      <c r="W10" s="108" t="s">
        <v>71</v>
      </c>
      <c r="X10" s="91">
        <f>+R10</f>
        <v>24926</v>
      </c>
      <c r="Y10" s="108" t="s">
        <v>71</v>
      </c>
      <c r="Z10" s="91">
        <f>+S10</f>
        <v>83220</v>
      </c>
    </row>
    <row r="11" spans="1:26" ht="15" customHeight="1">
      <c r="A11" s="57">
        <f t="shared" si="0"/>
        <v>8</v>
      </c>
      <c r="B11" s="48">
        <v>46100</v>
      </c>
      <c r="C11" s="163" t="s">
        <v>16</v>
      </c>
      <c r="D11" s="164" t="s">
        <v>91</v>
      </c>
      <c r="E11" s="153" t="s">
        <v>18</v>
      </c>
      <c r="F11" s="154">
        <v>228</v>
      </c>
      <c r="G11" s="155">
        <v>900</v>
      </c>
      <c r="H11" s="155">
        <v>465</v>
      </c>
      <c r="I11" s="156">
        <v>18865</v>
      </c>
      <c r="J11" s="165">
        <v>0.3333333333333333</v>
      </c>
      <c r="K11" s="165">
        <v>0.7083333333333334</v>
      </c>
      <c r="L11" s="166">
        <v>44827</v>
      </c>
      <c r="M11" s="139" t="s">
        <v>22</v>
      </c>
      <c r="O11" s="108" t="s">
        <v>75</v>
      </c>
      <c r="P11" s="89">
        <f>COUNTA('2025-2026'!G4:G53)</f>
        <v>8</v>
      </c>
      <c r="Q11" s="91">
        <f>+G54</f>
        <v>7200</v>
      </c>
      <c r="R11" s="91">
        <f>+H54</f>
        <v>3720</v>
      </c>
      <c r="S11" s="89">
        <f>SUM(Q11:R11)</f>
        <v>10920</v>
      </c>
      <c r="U11" s="108" t="s">
        <v>75</v>
      </c>
      <c r="V11" s="91">
        <f>+Q11</f>
        <v>7200</v>
      </c>
      <c r="W11" s="108" t="s">
        <v>75</v>
      </c>
      <c r="X11" s="91">
        <f>+R11</f>
        <v>3720</v>
      </c>
      <c r="Y11" s="108" t="s">
        <v>75</v>
      </c>
      <c r="Z11" s="91">
        <f>+S11</f>
        <v>10920</v>
      </c>
    </row>
    <row r="12" spans="1:19" ht="12.75" customHeight="1">
      <c r="A12" s="57">
        <f t="shared" si="0"/>
        <v>9</v>
      </c>
      <c r="B12" s="48"/>
      <c r="C12" s="68"/>
      <c r="D12" s="56"/>
      <c r="E12" s="69"/>
      <c r="F12" s="52"/>
      <c r="G12" s="64"/>
      <c r="H12" s="64"/>
      <c r="I12" s="65"/>
      <c r="J12" s="66"/>
      <c r="K12" s="66"/>
      <c r="L12" s="67"/>
      <c r="M12" s="56"/>
      <c r="O12" s="107"/>
      <c r="P12" s="108" t="s">
        <v>72</v>
      </c>
      <c r="Q12" s="111">
        <f>SUM(Q4:Q10)</f>
        <v>190747</v>
      </c>
      <c r="R12" s="111">
        <f>SUM(R8:R10)</f>
        <v>84994</v>
      </c>
      <c r="S12" s="111">
        <f>SUM(S8:S11)</f>
        <v>286661</v>
      </c>
    </row>
    <row r="13" spans="1:13" ht="12.75" customHeight="1">
      <c r="A13" s="57">
        <f t="shared" si="0"/>
        <v>10</v>
      </c>
      <c r="B13" s="49"/>
      <c r="C13" s="49"/>
      <c r="D13" s="50"/>
      <c r="E13" s="50"/>
      <c r="F13" s="63"/>
      <c r="G13" s="76"/>
      <c r="H13" s="76"/>
      <c r="I13" s="65"/>
      <c r="J13" s="66"/>
      <c r="K13" s="66"/>
      <c r="L13" s="67"/>
      <c r="M13" s="56"/>
    </row>
    <row r="14" spans="1:13" ht="12.75" customHeight="1">
      <c r="A14" s="57">
        <f t="shared" si="0"/>
        <v>11</v>
      </c>
      <c r="B14" s="49"/>
      <c r="C14" s="49"/>
      <c r="D14" s="50"/>
      <c r="E14" s="50"/>
      <c r="F14" s="63"/>
      <c r="G14" s="76"/>
      <c r="H14" s="76"/>
      <c r="I14" s="65"/>
      <c r="J14" s="61"/>
      <c r="K14" s="61"/>
      <c r="L14" s="67"/>
      <c r="M14" s="56"/>
    </row>
    <row r="15" spans="1:13" ht="12.75" customHeight="1">
      <c r="A15" s="57">
        <f t="shared" si="0"/>
        <v>12</v>
      </c>
      <c r="B15" s="77"/>
      <c r="C15" s="68"/>
      <c r="D15" s="50"/>
      <c r="E15" s="50"/>
      <c r="F15" s="63"/>
      <c r="G15" s="76"/>
      <c r="H15" s="76"/>
      <c r="I15" s="65"/>
      <c r="J15" s="61"/>
      <c r="K15" s="61"/>
      <c r="L15" s="67"/>
      <c r="M15" s="56"/>
    </row>
    <row r="16" spans="1:13" ht="12.75" customHeight="1">
      <c r="A16" s="57">
        <f t="shared" si="0"/>
        <v>13</v>
      </c>
      <c r="B16" s="48"/>
      <c r="C16" s="49"/>
      <c r="D16" s="78"/>
      <c r="E16" s="78"/>
      <c r="F16" s="79"/>
      <c r="G16" s="80"/>
      <c r="H16" s="81"/>
      <c r="I16" s="82"/>
      <c r="J16" s="83"/>
      <c r="K16" s="83"/>
      <c r="L16" s="67"/>
      <c r="M16" s="56"/>
    </row>
    <row r="17" spans="1:13" ht="12.75">
      <c r="A17" s="57">
        <f t="shared" si="0"/>
        <v>14</v>
      </c>
      <c r="B17" s="48"/>
      <c r="C17" s="49"/>
      <c r="D17" s="84"/>
      <c r="E17" s="84"/>
      <c r="F17" s="85"/>
      <c r="G17" s="112"/>
      <c r="H17" s="112"/>
      <c r="I17" s="87"/>
      <c r="J17" s="88"/>
      <c r="K17" s="88"/>
      <c r="L17" s="71"/>
      <c r="M17" s="56"/>
    </row>
    <row r="18" spans="1:13" ht="12.75">
      <c r="A18" s="57">
        <f t="shared" si="0"/>
        <v>15</v>
      </c>
      <c r="B18" s="48"/>
      <c r="C18" s="68"/>
      <c r="D18" s="50"/>
      <c r="E18" s="50"/>
      <c r="F18" s="63"/>
      <c r="G18" s="64"/>
      <c r="H18" s="64"/>
      <c r="I18" s="65"/>
      <c r="J18" s="66"/>
      <c r="K18" s="66"/>
      <c r="L18" s="67"/>
      <c r="M18" s="56"/>
    </row>
    <row r="19" spans="1:13" ht="12.75" customHeight="1">
      <c r="A19" s="57">
        <f t="shared" si="0"/>
        <v>16</v>
      </c>
      <c r="B19" s="48"/>
      <c r="C19" s="113"/>
      <c r="D19" s="50"/>
      <c r="E19" s="50"/>
      <c r="F19" s="63"/>
      <c r="G19" s="64"/>
      <c r="H19" s="64"/>
      <c r="I19" s="65"/>
      <c r="J19" s="61"/>
      <c r="K19" s="61"/>
      <c r="L19" s="67"/>
      <c r="M19" s="56"/>
    </row>
    <row r="20" spans="1:13" ht="12.75" customHeight="1">
      <c r="A20" s="57">
        <f t="shared" si="0"/>
        <v>17</v>
      </c>
      <c r="B20" s="48"/>
      <c r="C20" s="114"/>
      <c r="D20" s="56"/>
      <c r="E20" s="69"/>
      <c r="F20" s="52"/>
      <c r="G20" s="76"/>
      <c r="H20" s="76"/>
      <c r="I20" s="65"/>
      <c r="J20" s="66"/>
      <c r="K20" s="66"/>
      <c r="L20" s="67"/>
      <c r="M20" s="56"/>
    </row>
    <row r="21" spans="1:13" ht="12.75" customHeight="1">
      <c r="A21" s="57">
        <f t="shared" si="0"/>
        <v>18</v>
      </c>
      <c r="B21" s="48"/>
      <c r="C21" s="115"/>
      <c r="D21" s="78"/>
      <c r="E21" s="78"/>
      <c r="F21" s="79"/>
      <c r="G21" s="80"/>
      <c r="H21" s="81"/>
      <c r="I21" s="82"/>
      <c r="J21" s="66"/>
      <c r="K21" s="66"/>
      <c r="L21" s="67"/>
      <c r="M21" s="56"/>
    </row>
    <row r="22" spans="1:13" ht="12.75">
      <c r="A22" s="57">
        <f t="shared" si="0"/>
        <v>19</v>
      </c>
      <c r="B22" s="48"/>
      <c r="C22" s="114"/>
      <c r="D22" s="50"/>
      <c r="E22" s="50"/>
      <c r="F22" s="63"/>
      <c r="G22" s="76"/>
      <c r="H22" s="76"/>
      <c r="I22" s="65"/>
      <c r="J22" s="66"/>
      <c r="K22" s="66"/>
      <c r="L22" s="67"/>
      <c r="M22" s="56"/>
    </row>
    <row r="23" spans="1:13" ht="12.75">
      <c r="A23" s="57">
        <f t="shared" si="0"/>
        <v>20</v>
      </c>
      <c r="B23" s="48"/>
      <c r="C23" s="114"/>
      <c r="D23" s="56"/>
      <c r="E23" s="69"/>
      <c r="F23" s="52"/>
      <c r="G23" s="76"/>
      <c r="H23" s="76"/>
      <c r="I23" s="65"/>
      <c r="J23" s="66"/>
      <c r="K23" s="66"/>
      <c r="L23" s="67"/>
      <c r="M23" s="56"/>
    </row>
    <row r="24" spans="1:13" ht="12.75">
      <c r="A24" s="57">
        <f t="shared" si="0"/>
        <v>21</v>
      </c>
      <c r="B24" s="48"/>
      <c r="C24" s="114"/>
      <c r="D24" s="50"/>
      <c r="E24" s="50"/>
      <c r="F24" s="63"/>
      <c r="G24" s="76"/>
      <c r="H24" s="76"/>
      <c r="I24" s="65"/>
      <c r="J24" s="61"/>
      <c r="K24" s="61"/>
      <c r="L24" s="67"/>
      <c r="M24" s="56"/>
    </row>
    <row r="25" spans="1:13" ht="12.75">
      <c r="A25" s="57">
        <f t="shared" si="0"/>
        <v>22</v>
      </c>
      <c r="B25" s="48"/>
      <c r="C25" s="68"/>
      <c r="D25" s="50"/>
      <c r="E25" s="50"/>
      <c r="F25" s="63"/>
      <c r="G25" s="64"/>
      <c r="H25" s="64"/>
      <c r="I25" s="65"/>
      <c r="J25" s="66"/>
      <c r="K25" s="66"/>
      <c r="L25" s="67"/>
      <c r="M25" s="56"/>
    </row>
    <row r="26" spans="1:13" ht="12.75">
      <c r="A26" s="57">
        <f t="shared" si="0"/>
        <v>23</v>
      </c>
      <c r="B26" s="48"/>
      <c r="C26" s="115"/>
      <c r="D26" s="84"/>
      <c r="E26" s="84"/>
      <c r="F26" s="85"/>
      <c r="G26" s="86"/>
      <c r="H26" s="86"/>
      <c r="I26" s="87"/>
      <c r="J26" s="88"/>
      <c r="K26" s="88"/>
      <c r="L26" s="71"/>
      <c r="M26" s="56"/>
    </row>
    <row r="27" spans="1:14" ht="12.75">
      <c r="A27" s="57">
        <f t="shared" si="0"/>
        <v>24</v>
      </c>
      <c r="B27" s="48"/>
      <c r="C27" s="68"/>
      <c r="D27" s="50"/>
      <c r="E27" s="50"/>
      <c r="F27" s="63"/>
      <c r="G27" s="64"/>
      <c r="H27" s="64"/>
      <c r="I27" s="65"/>
      <c r="J27" s="61"/>
      <c r="K27" s="61"/>
      <c r="L27" s="67"/>
      <c r="M27" s="116"/>
      <c r="N27" s="49"/>
    </row>
    <row r="28" spans="1:13" ht="12.75">
      <c r="A28" s="57">
        <f t="shared" si="0"/>
        <v>25</v>
      </c>
      <c r="B28" s="48"/>
      <c r="C28" s="68"/>
      <c r="D28" s="56"/>
      <c r="E28" s="69"/>
      <c r="F28" s="52"/>
      <c r="G28" s="64"/>
      <c r="H28" s="64"/>
      <c r="I28" s="65"/>
      <c r="J28" s="66"/>
      <c r="K28" s="66"/>
      <c r="L28" s="67"/>
      <c r="M28" s="56"/>
    </row>
    <row r="29" spans="1:13" ht="12.75">
      <c r="A29" s="57">
        <f t="shared" si="0"/>
        <v>26</v>
      </c>
      <c r="B29" s="117"/>
      <c r="C29" s="49"/>
      <c r="D29" s="56"/>
      <c r="E29" s="58"/>
      <c r="F29" s="32"/>
      <c r="G29" s="59"/>
      <c r="H29" s="59"/>
      <c r="I29" s="94"/>
      <c r="J29" s="66"/>
      <c r="K29" s="66"/>
      <c r="L29" s="67"/>
      <c r="M29" s="56"/>
    </row>
    <row r="30" spans="1:13" ht="12.75">
      <c r="A30" s="57">
        <f t="shared" si="0"/>
        <v>27</v>
      </c>
      <c r="B30" s="118"/>
      <c r="C30" s="49"/>
      <c r="D30" s="56"/>
      <c r="E30" s="56"/>
      <c r="F30" s="49"/>
      <c r="G30" s="73"/>
      <c r="H30" s="73"/>
      <c r="I30" s="74"/>
      <c r="J30" s="61"/>
      <c r="K30" s="61"/>
      <c r="L30" s="62"/>
      <c r="M30" s="49"/>
    </row>
    <row r="31" spans="1:13" ht="12.75">
      <c r="A31" s="57">
        <f t="shared" si="0"/>
        <v>28</v>
      </c>
      <c r="B31" s="48"/>
      <c r="C31" s="68"/>
      <c r="D31" s="50"/>
      <c r="E31" s="50"/>
      <c r="F31" s="63"/>
      <c r="G31" s="64"/>
      <c r="H31" s="64"/>
      <c r="I31" s="65"/>
      <c r="J31" s="66"/>
      <c r="K31" s="66"/>
      <c r="L31" s="67"/>
      <c r="M31" s="56"/>
    </row>
    <row r="32" spans="1:13" ht="12.75">
      <c r="A32" s="57">
        <f t="shared" si="0"/>
        <v>29</v>
      </c>
      <c r="B32" s="48"/>
      <c r="C32" s="68"/>
      <c r="D32" s="50"/>
      <c r="E32" s="50"/>
      <c r="F32" s="63"/>
      <c r="G32" s="64"/>
      <c r="H32" s="64"/>
      <c r="I32" s="65"/>
      <c r="J32" s="66"/>
      <c r="K32" s="66"/>
      <c r="L32" s="67"/>
      <c r="M32" s="56"/>
    </row>
    <row r="33" spans="1:13" ht="12.75">
      <c r="A33" s="57">
        <f t="shared" si="0"/>
        <v>30</v>
      </c>
      <c r="B33" s="48"/>
      <c r="C33" s="68"/>
      <c r="D33" s="50"/>
      <c r="E33" s="50"/>
      <c r="F33" s="63"/>
      <c r="G33" s="64"/>
      <c r="H33" s="64"/>
      <c r="I33" s="65"/>
      <c r="J33" s="66"/>
      <c r="K33" s="66"/>
      <c r="L33" s="67"/>
      <c r="M33" s="56"/>
    </row>
    <row r="34" spans="1:13" ht="12.75">
      <c r="A34" s="57">
        <f t="shared" si="0"/>
        <v>31</v>
      </c>
      <c r="B34" s="48"/>
      <c r="C34" s="68"/>
      <c r="D34" s="50"/>
      <c r="E34" s="50"/>
      <c r="F34" s="63"/>
      <c r="G34" s="64"/>
      <c r="H34" s="64"/>
      <c r="I34" s="65"/>
      <c r="J34" s="66"/>
      <c r="K34" s="66"/>
      <c r="L34" s="67"/>
      <c r="M34" s="56"/>
    </row>
    <row r="35" spans="1:13" ht="12.75">
      <c r="A35" s="57">
        <f t="shared" si="0"/>
        <v>32</v>
      </c>
      <c r="B35" s="48"/>
      <c r="C35" s="68"/>
      <c r="D35" s="50"/>
      <c r="E35" s="50"/>
      <c r="F35" s="63"/>
      <c r="G35" s="64"/>
      <c r="H35" s="64"/>
      <c r="I35" s="65"/>
      <c r="J35" s="66"/>
      <c r="K35" s="66"/>
      <c r="L35" s="67"/>
      <c r="M35" s="56"/>
    </row>
    <row r="36" spans="1:13" ht="12.75">
      <c r="A36" s="57">
        <f t="shared" si="0"/>
        <v>33</v>
      </c>
      <c r="B36" s="48"/>
      <c r="C36" s="68"/>
      <c r="D36" s="50"/>
      <c r="E36" s="50"/>
      <c r="F36" s="63"/>
      <c r="G36" s="64"/>
      <c r="H36" s="64"/>
      <c r="I36" s="65"/>
      <c r="J36" s="66"/>
      <c r="K36" s="66"/>
      <c r="L36" s="67"/>
      <c r="M36" s="56"/>
    </row>
    <row r="37" spans="1:13" ht="12.75">
      <c r="A37" s="57">
        <f t="shared" si="0"/>
        <v>34</v>
      </c>
      <c r="B37" s="48"/>
      <c r="C37" s="68"/>
      <c r="D37" s="50"/>
      <c r="E37" s="50"/>
      <c r="F37" s="63"/>
      <c r="G37" s="64"/>
      <c r="H37" s="64"/>
      <c r="I37" s="65"/>
      <c r="J37" s="66"/>
      <c r="K37" s="66"/>
      <c r="L37" s="67"/>
      <c r="M37" s="56"/>
    </row>
    <row r="38" spans="1:13" ht="12.75">
      <c r="A38" s="57">
        <f t="shared" si="0"/>
        <v>35</v>
      </c>
      <c r="B38" s="48"/>
      <c r="C38" s="68"/>
      <c r="D38" s="50"/>
      <c r="E38" s="50"/>
      <c r="F38" s="63"/>
      <c r="G38" s="64"/>
      <c r="H38" s="64"/>
      <c r="I38" s="65"/>
      <c r="J38" s="66"/>
      <c r="K38" s="66"/>
      <c r="L38" s="67"/>
      <c r="M38" s="56"/>
    </row>
    <row r="39" spans="1:13" ht="12.75">
      <c r="A39" s="57">
        <f t="shared" si="0"/>
        <v>36</v>
      </c>
      <c r="B39" s="77"/>
      <c r="C39" s="68"/>
      <c r="D39" s="50"/>
      <c r="E39" s="50"/>
      <c r="F39" s="63"/>
      <c r="G39" s="59"/>
      <c r="H39" s="59"/>
      <c r="I39" s="106"/>
      <c r="J39" s="54"/>
      <c r="K39" s="54"/>
      <c r="L39" s="93"/>
      <c r="M39" s="56"/>
    </row>
    <row r="40" spans="1:13" ht="12.75">
      <c r="A40" s="57">
        <f t="shared" si="0"/>
        <v>37</v>
      </c>
      <c r="B40" s="48"/>
      <c r="C40" s="68"/>
      <c r="D40" s="50"/>
      <c r="E40" s="50"/>
      <c r="F40" s="63"/>
      <c r="G40" s="64"/>
      <c r="H40" s="64"/>
      <c r="I40" s="65"/>
      <c r="J40" s="66"/>
      <c r="K40" s="66"/>
      <c r="L40" s="67"/>
      <c r="M40" s="56"/>
    </row>
    <row r="41" spans="1:13" ht="12.75">
      <c r="A41" s="57">
        <f t="shared" si="0"/>
        <v>38</v>
      </c>
      <c r="B41" s="48"/>
      <c r="C41" s="68"/>
      <c r="D41" s="50"/>
      <c r="E41" s="50"/>
      <c r="F41" s="63"/>
      <c r="G41" s="64"/>
      <c r="H41" s="64"/>
      <c r="I41" s="65"/>
      <c r="J41" s="66"/>
      <c r="K41" s="66"/>
      <c r="L41" s="67"/>
      <c r="M41" s="56"/>
    </row>
    <row r="42" spans="1:13" ht="12.75">
      <c r="A42" s="57">
        <f t="shared" si="0"/>
        <v>39</v>
      </c>
      <c r="B42" s="49"/>
      <c r="C42" s="49"/>
      <c r="D42" s="49"/>
      <c r="E42" s="49"/>
      <c r="F42" s="49"/>
      <c r="G42" s="91"/>
      <c r="H42" s="91"/>
      <c r="I42" s="49"/>
      <c r="J42" s="61"/>
      <c r="K42" s="61"/>
      <c r="M42" s="56"/>
    </row>
    <row r="43" spans="1:13" ht="12.75">
      <c r="A43" s="57">
        <f t="shared" si="0"/>
        <v>40</v>
      </c>
      <c r="B43" s="49"/>
      <c r="C43" s="49"/>
      <c r="D43" s="49"/>
      <c r="E43" s="49"/>
      <c r="F43" s="49"/>
      <c r="G43" s="91"/>
      <c r="H43" s="91"/>
      <c r="I43" s="49"/>
      <c r="J43" s="61"/>
      <c r="K43" s="61"/>
      <c r="M43" s="56"/>
    </row>
    <row r="44" spans="1:13" ht="12.75">
      <c r="A44" s="57">
        <f t="shared" si="0"/>
        <v>41</v>
      </c>
      <c r="B44" s="49"/>
      <c r="C44" s="49"/>
      <c r="D44" s="49"/>
      <c r="E44" s="49"/>
      <c r="F44" s="49"/>
      <c r="G44" s="91"/>
      <c r="H44" s="91"/>
      <c r="I44" s="49"/>
      <c r="J44" s="61"/>
      <c r="K44" s="61"/>
      <c r="M44" s="56"/>
    </row>
    <row r="45" spans="1:13" ht="12.75">
      <c r="A45" s="57">
        <f t="shared" si="0"/>
        <v>42</v>
      </c>
      <c r="B45" s="49"/>
      <c r="C45" s="49"/>
      <c r="D45" s="49"/>
      <c r="E45" s="49"/>
      <c r="F45" s="49"/>
      <c r="G45" s="91"/>
      <c r="H45" s="91"/>
      <c r="I45" s="49"/>
      <c r="J45" s="61"/>
      <c r="K45" s="61"/>
      <c r="M45" s="56"/>
    </row>
    <row r="46" spans="1:13" ht="12.75">
      <c r="A46" s="57">
        <f t="shared" si="0"/>
        <v>43</v>
      </c>
      <c r="B46" s="49"/>
      <c r="C46" s="49"/>
      <c r="D46" s="49"/>
      <c r="E46" s="49"/>
      <c r="F46" s="49"/>
      <c r="G46" s="91"/>
      <c r="H46" s="91"/>
      <c r="I46" s="49"/>
      <c r="J46" s="61"/>
      <c r="K46" s="61"/>
      <c r="M46" s="56"/>
    </row>
    <row r="47" spans="1:13" ht="12.75">
      <c r="A47" s="57">
        <f t="shared" si="0"/>
        <v>44</v>
      </c>
      <c r="B47" s="49"/>
      <c r="C47" s="49"/>
      <c r="D47" s="49"/>
      <c r="E47" s="49"/>
      <c r="F47" s="49"/>
      <c r="G47" s="91"/>
      <c r="H47" s="91"/>
      <c r="I47" s="49"/>
      <c r="J47" s="61"/>
      <c r="K47" s="61"/>
      <c r="M47" s="56"/>
    </row>
    <row r="48" spans="1:13" ht="12.75">
      <c r="A48" s="57">
        <f t="shared" si="0"/>
        <v>45</v>
      </c>
      <c r="B48" s="49"/>
      <c r="C48" s="49"/>
      <c r="D48" s="49"/>
      <c r="E48" s="49"/>
      <c r="F48" s="49"/>
      <c r="G48" s="91"/>
      <c r="H48" s="91"/>
      <c r="I48" s="49"/>
      <c r="J48" s="61"/>
      <c r="K48" s="61"/>
      <c r="M48" s="56"/>
    </row>
    <row r="49" spans="1:13" ht="12.75">
      <c r="A49" s="57">
        <f t="shared" si="0"/>
        <v>46</v>
      </c>
      <c r="B49" s="49"/>
      <c r="C49" s="49"/>
      <c r="D49" s="49"/>
      <c r="E49" s="49"/>
      <c r="F49" s="49"/>
      <c r="G49" s="91"/>
      <c r="H49" s="91"/>
      <c r="I49" s="49"/>
      <c r="J49" s="61"/>
      <c r="K49" s="61"/>
      <c r="M49" s="56"/>
    </row>
    <row r="50" spans="1:13" ht="12.75">
      <c r="A50" s="57">
        <f t="shared" si="0"/>
        <v>47</v>
      </c>
      <c r="B50" s="49"/>
      <c r="C50" s="49"/>
      <c r="D50" s="49"/>
      <c r="E50" s="49"/>
      <c r="F50" s="49"/>
      <c r="G50" s="91"/>
      <c r="H50" s="91"/>
      <c r="I50" s="49"/>
      <c r="J50" s="61"/>
      <c r="K50" s="61"/>
      <c r="M50" s="56"/>
    </row>
    <row r="51" spans="1:13" ht="12.75">
      <c r="A51" s="57">
        <f t="shared" si="0"/>
        <v>48</v>
      </c>
      <c r="B51" s="49"/>
      <c r="C51" s="49"/>
      <c r="D51" s="49"/>
      <c r="E51" s="49"/>
      <c r="F51" s="49"/>
      <c r="G51" s="91"/>
      <c r="H51" s="91"/>
      <c r="I51" s="49"/>
      <c r="J51" s="61"/>
      <c r="K51" s="61"/>
      <c r="M51" s="56"/>
    </row>
    <row r="52" spans="1:13" ht="12.75">
      <c r="A52" s="57">
        <f t="shared" si="0"/>
        <v>49</v>
      </c>
      <c r="B52" s="49"/>
      <c r="C52" s="49"/>
      <c r="D52" s="49"/>
      <c r="E52" s="49"/>
      <c r="F52" s="49"/>
      <c r="G52" s="91"/>
      <c r="H52" s="91"/>
      <c r="I52" s="49"/>
      <c r="J52" s="61"/>
      <c r="K52" s="61"/>
      <c r="M52" s="56"/>
    </row>
    <row r="53" spans="1:13" ht="12.75">
      <c r="A53" s="57">
        <f t="shared" si="0"/>
        <v>50</v>
      </c>
      <c r="B53" s="49"/>
      <c r="C53" s="49"/>
      <c r="D53" s="49"/>
      <c r="E53" s="49"/>
      <c r="F53" s="49"/>
      <c r="G53" s="91"/>
      <c r="H53" s="91"/>
      <c r="I53" s="49"/>
      <c r="J53" s="61"/>
      <c r="K53" s="61"/>
      <c r="M53" s="56"/>
    </row>
    <row r="54" spans="7:8" ht="13.5" thickBot="1">
      <c r="G54" s="95">
        <f>SUM(G4:G51)</f>
        <v>7200</v>
      </c>
      <c r="H54" s="95">
        <f>SUM(H4:H51)</f>
        <v>3720</v>
      </c>
    </row>
    <row r="55" spans="7:8" ht="13.5" thickBot="1">
      <c r="G55" s="321">
        <f>+G54+H54</f>
        <v>10920</v>
      </c>
      <c r="H55" s="321"/>
    </row>
  </sheetData>
  <sheetProtection selectLockedCells="1" selectUnlockedCells="1"/>
  <mergeCells count="3">
    <mergeCell ref="B1:I1"/>
    <mergeCell ref="O5:S5"/>
    <mergeCell ref="G55:H55"/>
  </mergeCells>
  <printOptions horizontalCentered="1"/>
  <pageMargins left="0.25" right="0.25" top="0.75" bottom="0.75" header="0.5118055555555555" footer="0.5118055555555555"/>
  <pageSetup fitToWidth="0" fitToHeight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Bunder</dc:creator>
  <cp:keywords/>
  <dc:description/>
  <cp:lastModifiedBy>Dante Debunder</cp:lastModifiedBy>
  <cp:lastPrinted>2022-09-28T15:42:34Z</cp:lastPrinted>
  <dcterms:created xsi:type="dcterms:W3CDTF">2022-01-12T15:57:15Z</dcterms:created>
  <dcterms:modified xsi:type="dcterms:W3CDTF">2022-12-21T16:32:37Z</dcterms:modified>
  <cp:category/>
  <cp:version/>
  <cp:contentType/>
  <cp:contentStatus/>
</cp:coreProperties>
</file>